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hidePivotFieldList="1" defaultThemeVersion="124226"/>
  <mc:AlternateContent xmlns:mc="http://schemas.openxmlformats.org/markup-compatibility/2006">
    <mc:Choice Requires="x15">
      <x15ac:absPath xmlns:x15ac="http://schemas.microsoft.com/office/spreadsheetml/2010/11/ac" url="E:\UFG\CAD - CPPD\2018-2020\"/>
    </mc:Choice>
  </mc:AlternateContent>
  <bookViews>
    <workbookView xWindow="0" yWindow="180" windowWidth="15570" windowHeight="6750"/>
  </bookViews>
  <sheets>
    <sheet name="ANEXO II" sheetId="2" r:id="rId1"/>
  </sheets>
  <definedNames>
    <definedName name="_xlnm._FilterDatabase" localSheetId="0" hidden="1">'ANEXO II'!$A$1:$O$253</definedName>
  </definedNames>
  <calcPr calcId="162913"/>
  <fileRecoveryPr autoRecover="0"/>
</workbook>
</file>

<file path=xl/calcChain.xml><?xml version="1.0" encoding="utf-8"?>
<calcChain xmlns="http://schemas.openxmlformats.org/spreadsheetml/2006/main">
  <c r="L229" i="2" l="1"/>
  <c r="M229" i="2"/>
  <c r="N229" i="2"/>
  <c r="O229" i="2"/>
  <c r="L230" i="2"/>
  <c r="M230" i="2"/>
  <c r="N230" i="2"/>
  <c r="O230" i="2"/>
  <c r="L231" i="2"/>
  <c r="M231" i="2"/>
  <c r="N231" i="2"/>
  <c r="O231" i="2"/>
  <c r="L232" i="2"/>
  <c r="M232" i="2"/>
  <c r="N232" i="2"/>
  <c r="O232" i="2"/>
  <c r="L233" i="2"/>
  <c r="M233" i="2"/>
  <c r="N233" i="2"/>
  <c r="O233" i="2"/>
  <c r="L234" i="2"/>
  <c r="M234" i="2"/>
  <c r="N234" i="2"/>
  <c r="O234" i="2"/>
  <c r="L235" i="2"/>
  <c r="M235" i="2"/>
  <c r="N235" i="2"/>
  <c r="O235" i="2"/>
  <c r="L236" i="2"/>
  <c r="M236" i="2"/>
  <c r="N236" i="2"/>
  <c r="O236" i="2"/>
  <c r="L237" i="2"/>
  <c r="M237" i="2"/>
  <c r="N237" i="2"/>
  <c r="O237" i="2"/>
  <c r="L238" i="2"/>
  <c r="M238" i="2"/>
  <c r="N238" i="2"/>
  <c r="O238" i="2"/>
  <c r="M196" i="2" l="1"/>
  <c r="L196" i="2"/>
  <c r="L200" i="2"/>
  <c r="L3" i="2"/>
  <c r="L199" i="2"/>
  <c r="M252" i="2"/>
  <c r="N252" i="2"/>
  <c r="O252" i="2"/>
  <c r="L252" i="2"/>
  <c r="L246" i="2"/>
  <c r="M246" i="2"/>
  <c r="N246" i="2"/>
  <c r="O246" i="2"/>
  <c r="M242" i="2"/>
  <c r="N242" i="2"/>
  <c r="O242" i="2"/>
  <c r="L242" i="2"/>
  <c r="L241" i="2"/>
  <c r="M241" i="2"/>
  <c r="N241" i="2"/>
  <c r="O241" i="2"/>
  <c r="M227" i="2"/>
  <c r="N227" i="2"/>
  <c r="O227" i="2"/>
  <c r="L227" i="2"/>
  <c r="M222" i="2"/>
  <c r="N222" i="2"/>
  <c r="O222" i="2"/>
  <c r="L222" i="2"/>
  <c r="L182" i="2"/>
  <c r="M182" i="2"/>
  <c r="N182" i="2"/>
  <c r="O182" i="2"/>
  <c r="O184" i="2"/>
  <c r="N184" i="2"/>
  <c r="M184" i="2"/>
  <c r="L184" i="2"/>
  <c r="O183" i="2"/>
  <c r="N183" i="2"/>
  <c r="M183" i="2"/>
  <c r="L183" i="2"/>
  <c r="L174" i="2"/>
  <c r="M174" i="2"/>
  <c r="N174" i="2"/>
  <c r="O174" i="2"/>
  <c r="L175" i="2"/>
  <c r="M175" i="2"/>
  <c r="N175" i="2"/>
  <c r="O175" i="2"/>
  <c r="L176" i="2"/>
  <c r="M176" i="2"/>
  <c r="N176" i="2"/>
  <c r="O176" i="2"/>
  <c r="L177" i="2"/>
  <c r="M177" i="2"/>
  <c r="N177" i="2"/>
  <c r="O177" i="2"/>
  <c r="L178" i="2"/>
  <c r="M178" i="2"/>
  <c r="N178" i="2"/>
  <c r="O178" i="2"/>
  <c r="L179" i="2"/>
  <c r="M179" i="2"/>
  <c r="N179" i="2"/>
  <c r="O179" i="2"/>
  <c r="L180" i="2"/>
  <c r="M180" i="2"/>
  <c r="N180" i="2"/>
  <c r="O180" i="2"/>
  <c r="L181" i="2"/>
  <c r="M181" i="2"/>
  <c r="N181" i="2"/>
  <c r="O181" i="2"/>
  <c r="L153" i="2"/>
  <c r="M153" i="2"/>
  <c r="N153" i="2"/>
  <c r="O153" i="2"/>
  <c r="L154" i="2"/>
  <c r="M154" i="2"/>
  <c r="N154" i="2"/>
  <c r="O154" i="2"/>
  <c r="L155" i="2"/>
  <c r="M155" i="2"/>
  <c r="N155" i="2"/>
  <c r="O155" i="2"/>
  <c r="L156" i="2"/>
  <c r="M156" i="2"/>
  <c r="N156" i="2"/>
  <c r="O156" i="2"/>
  <c r="L157" i="2"/>
  <c r="M157" i="2"/>
  <c r="N157" i="2"/>
  <c r="O157" i="2"/>
  <c r="L158" i="2"/>
  <c r="M158" i="2"/>
  <c r="N158" i="2"/>
  <c r="O158" i="2"/>
  <c r="L151" i="2"/>
  <c r="M151" i="2"/>
  <c r="N151" i="2"/>
  <c r="O151" i="2"/>
  <c r="L145" i="2"/>
  <c r="M145" i="2"/>
  <c r="N145" i="2"/>
  <c r="O145" i="2"/>
  <c r="L144" i="2"/>
  <c r="M144" i="2"/>
  <c r="N144" i="2"/>
  <c r="O144" i="2"/>
  <c r="L141" i="2"/>
  <c r="M141" i="2"/>
  <c r="N141" i="2"/>
  <c r="O141" i="2"/>
  <c r="M121" i="2"/>
  <c r="N121" i="2"/>
  <c r="O121" i="2"/>
  <c r="L121" i="2"/>
  <c r="M116" i="2"/>
  <c r="N116" i="2"/>
  <c r="O116" i="2"/>
  <c r="L116" i="2"/>
  <c r="M104" i="2"/>
  <c r="N104" i="2"/>
  <c r="O104" i="2"/>
  <c r="L104" i="2"/>
  <c r="M103" i="2"/>
  <c r="N103" i="2"/>
  <c r="O103" i="2"/>
  <c r="L103" i="2"/>
  <c r="M102" i="2"/>
  <c r="N102" i="2"/>
  <c r="O102" i="2"/>
  <c r="L102" i="2"/>
  <c r="L94" i="2"/>
  <c r="M94" i="2"/>
  <c r="N94" i="2"/>
  <c r="O94" i="2"/>
  <c r="L95" i="2"/>
  <c r="M95" i="2"/>
  <c r="N95" i="2"/>
  <c r="O95" i="2"/>
  <c r="L96" i="2"/>
  <c r="M96" i="2"/>
  <c r="N96" i="2"/>
  <c r="O96" i="2"/>
  <c r="L97" i="2"/>
  <c r="M97" i="2"/>
  <c r="N97" i="2"/>
  <c r="O97" i="2"/>
  <c r="L93" i="2"/>
  <c r="M93" i="2"/>
  <c r="N93" i="2"/>
  <c r="O93" i="2"/>
  <c r="L88" i="2"/>
  <c r="M88" i="2"/>
  <c r="N88" i="2"/>
  <c r="O88" i="2"/>
  <c r="M81" i="2"/>
  <c r="N81" i="2"/>
  <c r="O81" i="2"/>
  <c r="L81" i="2"/>
  <c r="M80" i="2"/>
  <c r="N80" i="2"/>
  <c r="O80" i="2"/>
  <c r="L80" i="2"/>
  <c r="L78" i="2"/>
  <c r="M78" i="2"/>
  <c r="N78" i="2"/>
  <c r="O78" i="2"/>
  <c r="L79" i="2"/>
  <c r="M79" i="2"/>
  <c r="N79" i="2"/>
  <c r="O79" i="2"/>
  <c r="M77" i="2"/>
  <c r="N77" i="2"/>
  <c r="O77" i="2"/>
  <c r="L77" i="2"/>
  <c r="L76" i="2"/>
  <c r="M76" i="2"/>
  <c r="N76" i="2"/>
  <c r="O76" i="2"/>
  <c r="M75" i="2"/>
  <c r="N75" i="2"/>
  <c r="O75" i="2"/>
  <c r="L75" i="2"/>
  <c r="L30" i="2"/>
  <c r="M30" i="2"/>
  <c r="N30" i="2"/>
  <c r="O30" i="2"/>
  <c r="L31" i="2"/>
  <c r="M31" i="2"/>
  <c r="N31" i="2"/>
  <c r="O31" i="2"/>
  <c r="L32" i="2"/>
  <c r="M32" i="2"/>
  <c r="N32" i="2"/>
  <c r="O32" i="2"/>
  <c r="L33" i="2"/>
  <c r="M33" i="2"/>
  <c r="N33" i="2"/>
  <c r="O33" i="2"/>
  <c r="M64" i="2"/>
  <c r="N64" i="2"/>
  <c r="O64" i="2"/>
  <c r="L64" i="2"/>
  <c r="L63" i="2"/>
  <c r="M63" i="2"/>
  <c r="N63" i="2"/>
  <c r="O63" i="2"/>
  <c r="L52" i="2"/>
  <c r="M52" i="2"/>
  <c r="N52" i="2"/>
  <c r="O52" i="2"/>
  <c r="L53" i="2"/>
  <c r="M53" i="2"/>
  <c r="N53" i="2"/>
  <c r="O53" i="2"/>
  <c r="M47" i="2"/>
  <c r="N47" i="2"/>
  <c r="O47" i="2"/>
  <c r="L47" i="2"/>
  <c r="L45" i="2"/>
  <c r="M45" i="2"/>
  <c r="N45" i="2"/>
  <c r="O45" i="2"/>
  <c r="L35" i="2"/>
  <c r="M35" i="2"/>
  <c r="N35" i="2"/>
  <c r="O35" i="2"/>
  <c r="L36" i="2"/>
  <c r="M36" i="2"/>
  <c r="N36" i="2"/>
  <c r="O36" i="2"/>
  <c r="M34" i="2"/>
  <c r="N34" i="2"/>
  <c r="O34" i="2"/>
  <c r="L34" i="2"/>
  <c r="L29" i="2"/>
  <c r="M29" i="2"/>
  <c r="N29" i="2"/>
  <c r="O29" i="2"/>
  <c r="O27" i="2"/>
  <c r="N27" i="2"/>
  <c r="M27" i="2"/>
  <c r="L25" i="2"/>
  <c r="M8" i="2"/>
  <c r="N8" i="2"/>
  <c r="O8" i="2"/>
  <c r="L8" i="2"/>
  <c r="M7" i="2"/>
  <c r="N7" i="2"/>
  <c r="O7" i="2"/>
  <c r="L7" i="2"/>
  <c r="L202" i="2"/>
  <c r="L136" i="2"/>
  <c r="M136" i="2"/>
  <c r="N136" i="2"/>
  <c r="O136" i="2"/>
  <c r="L46" i="2"/>
  <c r="M46" i="2"/>
  <c r="N46" i="2"/>
  <c r="O46" i="2"/>
  <c r="L44" i="2"/>
  <c r="M44" i="2"/>
  <c r="N44" i="2"/>
  <c r="O44" i="2"/>
  <c r="L245" i="2"/>
  <c r="M245" i="2"/>
  <c r="N245" i="2"/>
  <c r="O245" i="2"/>
  <c r="L247" i="2"/>
  <c r="M247" i="2"/>
  <c r="N247" i="2"/>
  <c r="O247" i="2"/>
  <c r="L226" i="2"/>
  <c r="M226" i="2"/>
  <c r="N226" i="2"/>
  <c r="O226" i="2"/>
  <c r="L220" i="2"/>
  <c r="M220" i="2"/>
  <c r="N220" i="2"/>
  <c r="O220" i="2"/>
  <c r="L213" i="2"/>
  <c r="M213" i="2"/>
  <c r="N213" i="2"/>
  <c r="O213" i="2"/>
  <c r="L212" i="2"/>
  <c r="M212" i="2"/>
  <c r="N212" i="2"/>
  <c r="O212" i="2"/>
  <c r="L211" i="2"/>
  <c r="M211" i="2"/>
  <c r="N211" i="2"/>
  <c r="O211" i="2"/>
  <c r="L209" i="2"/>
  <c r="M209" i="2"/>
  <c r="N209" i="2"/>
  <c r="O209" i="2"/>
  <c r="L208" i="2"/>
  <c r="M208" i="2"/>
  <c r="N208" i="2"/>
  <c r="O208" i="2"/>
  <c r="L207" i="2"/>
  <c r="M207" i="2"/>
  <c r="N207" i="2"/>
  <c r="O207" i="2"/>
  <c r="O202" i="2"/>
  <c r="N202" i="2"/>
  <c r="M202" i="2"/>
  <c r="M200" i="2"/>
  <c r="N200" i="2"/>
  <c r="O200" i="2"/>
  <c r="L198" i="2"/>
  <c r="M198" i="2"/>
  <c r="N198" i="2"/>
  <c r="O198" i="2"/>
  <c r="N196" i="2"/>
  <c r="O196" i="2"/>
  <c r="L194" i="2"/>
  <c r="M194" i="2"/>
  <c r="N194" i="2"/>
  <c r="O194" i="2"/>
  <c r="L85" i="2"/>
  <c r="M85" i="2"/>
  <c r="N85" i="2"/>
  <c r="O85" i="2"/>
  <c r="L84" i="2"/>
  <c r="M84" i="2"/>
  <c r="N84" i="2"/>
  <c r="O84" i="2"/>
  <c r="L42" i="2"/>
  <c r="M42" i="2"/>
  <c r="N42" i="2"/>
  <c r="O42" i="2"/>
  <c r="L41" i="2"/>
  <c r="M41" i="2"/>
  <c r="N41" i="2"/>
  <c r="O41" i="2"/>
  <c r="O25" i="2"/>
  <c r="N25" i="2"/>
  <c r="M25" i="2"/>
  <c r="M3" i="2"/>
  <c r="M4" i="2"/>
  <c r="M5" i="2"/>
  <c r="M6" i="2"/>
  <c r="M10" i="2"/>
  <c r="M11" i="2"/>
  <c r="M12" i="2"/>
  <c r="M13" i="2"/>
  <c r="M14" i="2"/>
  <c r="M15" i="2"/>
  <c r="M16" i="2"/>
  <c r="M17" i="2"/>
  <c r="M18" i="2"/>
  <c r="M19" i="2"/>
  <c r="M20" i="2"/>
  <c r="M21" i="2"/>
  <c r="M22" i="2"/>
  <c r="M23" i="2"/>
  <c r="M24" i="2"/>
  <c r="M26" i="2"/>
  <c r="M28" i="2"/>
  <c r="M37" i="2"/>
  <c r="M38" i="2"/>
  <c r="M43" i="2"/>
  <c r="M48" i="2"/>
  <c r="M49" i="2"/>
  <c r="M50" i="2"/>
  <c r="M51" i="2"/>
  <c r="M54" i="2"/>
  <c r="M55" i="2"/>
  <c r="M56" i="2"/>
  <c r="M57" i="2"/>
  <c r="M58" i="2"/>
  <c r="M59" i="2"/>
  <c r="M60" i="2"/>
  <c r="M61" i="2"/>
  <c r="M62" i="2"/>
  <c r="M66" i="2"/>
  <c r="M67" i="2"/>
  <c r="M68" i="2"/>
  <c r="M69" i="2"/>
  <c r="M70" i="2"/>
  <c r="M71" i="2"/>
  <c r="M72" i="2"/>
  <c r="M73" i="2"/>
  <c r="M74" i="2"/>
  <c r="M82" i="2"/>
  <c r="M83" i="2"/>
  <c r="M86" i="2"/>
  <c r="M87" i="2"/>
  <c r="M89" i="2"/>
  <c r="M90" i="2"/>
  <c r="M91" i="2"/>
  <c r="M92" i="2"/>
  <c r="M99" i="2"/>
  <c r="M100" i="2"/>
  <c r="M101" i="2"/>
  <c r="M105" i="2"/>
  <c r="M106" i="2"/>
  <c r="M108" i="2"/>
  <c r="M109" i="2"/>
  <c r="M110" i="2"/>
  <c r="M112" i="2"/>
  <c r="M113" i="2"/>
  <c r="M114" i="2"/>
  <c r="M115" i="2"/>
  <c r="M117" i="2"/>
  <c r="M118" i="2"/>
  <c r="M119" i="2"/>
  <c r="M120" i="2"/>
  <c r="M122" i="2"/>
  <c r="M123" i="2"/>
  <c r="M124" i="2"/>
  <c r="M125" i="2"/>
  <c r="M126" i="2"/>
  <c r="M127" i="2"/>
  <c r="M128" i="2"/>
  <c r="M129" i="2"/>
  <c r="M131" i="2"/>
  <c r="M132" i="2"/>
  <c r="M133" i="2"/>
  <c r="M134" i="2"/>
  <c r="M135" i="2"/>
  <c r="M137" i="2"/>
  <c r="M138" i="2"/>
  <c r="M139" i="2"/>
  <c r="M140" i="2"/>
  <c r="M142" i="2"/>
  <c r="M143" i="2"/>
  <c r="M147" i="2"/>
  <c r="M148" i="2"/>
  <c r="M149" i="2"/>
  <c r="M150" i="2"/>
  <c r="M152" i="2"/>
  <c r="M160" i="2"/>
  <c r="M161" i="2"/>
  <c r="M162" i="2"/>
  <c r="M163" i="2"/>
  <c r="M164" i="2"/>
  <c r="M165" i="2"/>
  <c r="M166" i="2"/>
  <c r="M167" i="2"/>
  <c r="M168" i="2"/>
  <c r="M169" i="2"/>
  <c r="M170" i="2"/>
  <c r="M171" i="2"/>
  <c r="M172" i="2"/>
  <c r="M173" i="2"/>
  <c r="M186" i="2"/>
  <c r="M187" i="2"/>
  <c r="M188" i="2"/>
  <c r="M189" i="2"/>
  <c r="M190" i="2"/>
  <c r="M191" i="2"/>
  <c r="M193" i="2"/>
  <c r="M195" i="2"/>
  <c r="M197" i="2"/>
  <c r="M199" i="2"/>
  <c r="M201" i="2"/>
  <c r="M203" i="2"/>
  <c r="M204" i="2"/>
  <c r="M205" i="2"/>
  <c r="M206" i="2"/>
  <c r="M210" i="2"/>
  <c r="M214" i="2"/>
  <c r="M215" i="2"/>
  <c r="M216" i="2"/>
  <c r="M217" i="2"/>
  <c r="M218" i="2"/>
  <c r="M219" i="2"/>
  <c r="M221" i="2"/>
  <c r="M223" i="2"/>
  <c r="M224" i="2"/>
  <c r="M225" i="2"/>
  <c r="M239" i="2"/>
  <c r="M240" i="2"/>
  <c r="M243" i="2"/>
  <c r="M244" i="2"/>
  <c r="M248" i="2"/>
  <c r="M249" i="2"/>
  <c r="M250" i="2"/>
  <c r="M251" i="2"/>
  <c r="M253" i="2"/>
  <c r="N3" i="2"/>
  <c r="N5" i="2"/>
  <c r="N253" i="2"/>
  <c r="O253" i="2"/>
  <c r="L253" i="2"/>
  <c r="L5" i="2"/>
  <c r="L6" i="2"/>
  <c r="L10" i="2"/>
  <c r="O3" i="2"/>
  <c r="N4" i="2"/>
  <c r="O4" i="2"/>
  <c r="O5" i="2"/>
  <c r="N6" i="2"/>
  <c r="O6" i="2"/>
  <c r="L4" i="2"/>
  <c r="O251" i="2"/>
  <c r="N251" i="2"/>
  <c r="L251" i="2"/>
  <c r="O250" i="2"/>
  <c r="N250" i="2"/>
  <c r="L250" i="2"/>
  <c r="O249" i="2"/>
  <c r="N249" i="2"/>
  <c r="L249" i="2"/>
  <c r="O248" i="2"/>
  <c r="N248" i="2"/>
  <c r="L248" i="2"/>
  <c r="O244" i="2"/>
  <c r="N244" i="2"/>
  <c r="L244" i="2"/>
  <c r="O243" i="2"/>
  <c r="N243" i="2"/>
  <c r="L243" i="2"/>
  <c r="O239" i="2"/>
  <c r="N239" i="2"/>
  <c r="L239" i="2"/>
  <c r="O225" i="2"/>
  <c r="N225" i="2"/>
  <c r="L225" i="2"/>
  <c r="O224" i="2"/>
  <c r="N224" i="2"/>
  <c r="L224" i="2"/>
  <c r="O223" i="2"/>
  <c r="N223" i="2"/>
  <c r="L223" i="2"/>
  <c r="O221" i="2"/>
  <c r="N221" i="2"/>
  <c r="L221" i="2"/>
  <c r="O219" i="2"/>
  <c r="N219" i="2"/>
  <c r="L219" i="2"/>
  <c r="O218" i="2"/>
  <c r="N218" i="2"/>
  <c r="L218" i="2"/>
  <c r="O217" i="2"/>
  <c r="N217" i="2"/>
  <c r="L217" i="2"/>
  <c r="O216" i="2"/>
  <c r="N216" i="2"/>
  <c r="L216" i="2"/>
  <c r="O215" i="2"/>
  <c r="N215" i="2"/>
  <c r="L215" i="2"/>
  <c r="O214" i="2"/>
  <c r="N214" i="2"/>
  <c r="L214" i="2"/>
  <c r="O210" i="2"/>
  <c r="N210" i="2"/>
  <c r="L210" i="2"/>
  <c r="O206" i="2"/>
  <c r="N206" i="2"/>
  <c r="L206" i="2"/>
  <c r="O205" i="2"/>
  <c r="N205" i="2"/>
  <c r="L205" i="2"/>
  <c r="O204" i="2"/>
  <c r="N204" i="2"/>
  <c r="L204" i="2"/>
  <c r="O203" i="2"/>
  <c r="N203" i="2"/>
  <c r="L203" i="2"/>
  <c r="O199" i="2"/>
  <c r="N199" i="2"/>
  <c r="O197" i="2"/>
  <c r="N197" i="2"/>
  <c r="L197" i="2"/>
  <c r="O195" i="2"/>
  <c r="N195" i="2"/>
  <c r="L195" i="2"/>
  <c r="O193" i="2"/>
  <c r="N193" i="2"/>
  <c r="L193" i="2"/>
  <c r="O191" i="2"/>
  <c r="N191" i="2"/>
  <c r="L191" i="2"/>
  <c r="O190" i="2"/>
  <c r="N190" i="2"/>
  <c r="L190" i="2"/>
  <c r="O189" i="2"/>
  <c r="N189" i="2"/>
  <c r="L189" i="2"/>
  <c r="O188" i="2"/>
  <c r="N188" i="2"/>
  <c r="L188" i="2"/>
  <c r="O187" i="2"/>
  <c r="N187" i="2"/>
  <c r="L187" i="2"/>
  <c r="O186" i="2"/>
  <c r="N186" i="2"/>
  <c r="L186" i="2"/>
  <c r="O173" i="2"/>
  <c r="N173" i="2"/>
  <c r="L173" i="2"/>
  <c r="O172" i="2"/>
  <c r="N172" i="2"/>
  <c r="L172" i="2"/>
  <c r="O171" i="2"/>
  <c r="N171" i="2"/>
  <c r="L171" i="2"/>
  <c r="O170" i="2"/>
  <c r="N170" i="2"/>
  <c r="L170" i="2"/>
  <c r="O169" i="2"/>
  <c r="N169" i="2"/>
  <c r="L169" i="2"/>
  <c r="O168" i="2"/>
  <c r="N168" i="2"/>
  <c r="L168" i="2"/>
  <c r="O167" i="2"/>
  <c r="N167" i="2"/>
  <c r="L167" i="2"/>
  <c r="O166" i="2"/>
  <c r="N166" i="2"/>
  <c r="L166" i="2"/>
  <c r="O165" i="2"/>
  <c r="N165" i="2"/>
  <c r="L165" i="2"/>
  <c r="O164" i="2"/>
  <c r="N164" i="2"/>
  <c r="L164" i="2"/>
  <c r="O163" i="2"/>
  <c r="N163" i="2"/>
  <c r="L163" i="2"/>
  <c r="O162" i="2"/>
  <c r="N162" i="2"/>
  <c r="L162" i="2"/>
  <c r="O161" i="2"/>
  <c r="N161" i="2"/>
  <c r="L161" i="2"/>
  <c r="O160" i="2"/>
  <c r="N160" i="2"/>
  <c r="L160" i="2"/>
  <c r="O152" i="2"/>
  <c r="N152" i="2"/>
  <c r="L152" i="2"/>
  <c r="O150" i="2"/>
  <c r="N150" i="2"/>
  <c r="L150" i="2"/>
  <c r="O149" i="2"/>
  <c r="N149" i="2"/>
  <c r="L149" i="2"/>
  <c r="O147" i="2"/>
  <c r="N147" i="2"/>
  <c r="L147" i="2"/>
  <c r="O143" i="2"/>
  <c r="N143" i="2"/>
  <c r="L143" i="2"/>
  <c r="O142" i="2"/>
  <c r="N142" i="2"/>
  <c r="L142" i="2"/>
  <c r="O140" i="2"/>
  <c r="N140" i="2"/>
  <c r="L140" i="2"/>
  <c r="O139" i="2"/>
  <c r="N139" i="2"/>
  <c r="L139" i="2"/>
  <c r="O138" i="2"/>
  <c r="N138" i="2"/>
  <c r="L138" i="2"/>
  <c r="O137" i="2"/>
  <c r="N137" i="2"/>
  <c r="L137" i="2"/>
  <c r="O135" i="2"/>
  <c r="N135" i="2"/>
  <c r="L135" i="2"/>
  <c r="O134" i="2"/>
  <c r="N134" i="2"/>
  <c r="L134" i="2"/>
  <c r="O133" i="2"/>
  <c r="N133" i="2"/>
  <c r="L133" i="2"/>
  <c r="O132" i="2"/>
  <c r="N132" i="2"/>
  <c r="L132" i="2"/>
  <c r="O131" i="2"/>
  <c r="N131" i="2"/>
  <c r="L131" i="2"/>
  <c r="O129" i="2"/>
  <c r="N129" i="2"/>
  <c r="L129" i="2"/>
  <c r="O128" i="2"/>
  <c r="N128" i="2"/>
  <c r="L128" i="2"/>
  <c r="O127" i="2"/>
  <c r="N127" i="2"/>
  <c r="L127" i="2"/>
  <c r="O126" i="2"/>
  <c r="N126" i="2"/>
  <c r="L126" i="2"/>
  <c r="O125" i="2"/>
  <c r="N125" i="2"/>
  <c r="L125" i="2"/>
  <c r="O124" i="2"/>
  <c r="N124" i="2"/>
  <c r="L124" i="2"/>
  <c r="O123" i="2"/>
  <c r="N123" i="2"/>
  <c r="L123" i="2"/>
  <c r="O122" i="2"/>
  <c r="N122" i="2"/>
  <c r="L122" i="2"/>
  <c r="O115" i="2"/>
  <c r="N115" i="2"/>
  <c r="L115" i="2"/>
  <c r="O114" i="2"/>
  <c r="N114" i="2"/>
  <c r="L114" i="2"/>
  <c r="O112" i="2"/>
  <c r="N112" i="2"/>
  <c r="L112" i="2"/>
  <c r="O109" i="2"/>
  <c r="N109" i="2"/>
  <c r="L109" i="2"/>
  <c r="O108" i="2"/>
  <c r="N108" i="2"/>
  <c r="L108" i="2"/>
  <c r="O106" i="2"/>
  <c r="N106" i="2"/>
  <c r="L106" i="2"/>
  <c r="O105" i="2"/>
  <c r="N105" i="2"/>
  <c r="L105" i="2"/>
  <c r="O101" i="2"/>
  <c r="N101" i="2"/>
  <c r="L101" i="2"/>
  <c r="O100" i="2"/>
  <c r="N100" i="2"/>
  <c r="L100" i="2"/>
  <c r="O99" i="2"/>
  <c r="N99" i="2"/>
  <c r="L99" i="2"/>
  <c r="O92" i="2"/>
  <c r="N92" i="2"/>
  <c r="L92" i="2"/>
  <c r="O91" i="2"/>
  <c r="N91" i="2"/>
  <c r="L91" i="2"/>
  <c r="O90" i="2"/>
  <c r="N90" i="2"/>
  <c r="L90" i="2"/>
  <c r="O89" i="2"/>
  <c r="N89" i="2"/>
  <c r="L89" i="2"/>
  <c r="O87" i="2"/>
  <c r="N87" i="2"/>
  <c r="L87" i="2"/>
  <c r="O86" i="2"/>
  <c r="N86" i="2"/>
  <c r="L86" i="2"/>
  <c r="O83" i="2"/>
  <c r="N83" i="2"/>
  <c r="L83" i="2"/>
  <c r="O82" i="2"/>
  <c r="N82" i="2"/>
  <c r="L82" i="2"/>
  <c r="O74" i="2"/>
  <c r="N74" i="2"/>
  <c r="L74" i="2"/>
  <c r="O73" i="2"/>
  <c r="N73" i="2"/>
  <c r="L73" i="2"/>
  <c r="O72" i="2"/>
  <c r="N72" i="2"/>
  <c r="L72" i="2"/>
  <c r="O71" i="2"/>
  <c r="N71" i="2"/>
  <c r="L71" i="2"/>
  <c r="O70" i="2"/>
  <c r="N70" i="2"/>
  <c r="L70" i="2"/>
  <c r="O69" i="2"/>
  <c r="N69" i="2"/>
  <c r="L69" i="2"/>
  <c r="O67" i="2"/>
  <c r="N67" i="2"/>
  <c r="L67" i="2"/>
  <c r="O66" i="2"/>
  <c r="N66" i="2"/>
  <c r="L66" i="2"/>
  <c r="O62" i="2"/>
  <c r="N62" i="2"/>
  <c r="L62" i="2"/>
  <c r="O61" i="2"/>
  <c r="N61" i="2"/>
  <c r="L61" i="2"/>
  <c r="O60" i="2"/>
  <c r="N60" i="2"/>
  <c r="L60" i="2"/>
  <c r="O59" i="2"/>
  <c r="N59" i="2"/>
  <c r="L59" i="2"/>
  <c r="O58" i="2"/>
  <c r="N58" i="2"/>
  <c r="L58" i="2"/>
  <c r="O57" i="2"/>
  <c r="N57" i="2"/>
  <c r="L57" i="2"/>
  <c r="O56" i="2"/>
  <c r="N56" i="2"/>
  <c r="L56" i="2"/>
  <c r="O55" i="2"/>
  <c r="N55" i="2"/>
  <c r="L55" i="2"/>
  <c r="O54" i="2"/>
  <c r="N54" i="2"/>
  <c r="L54" i="2"/>
  <c r="O51" i="2"/>
  <c r="N51" i="2"/>
  <c r="L51" i="2"/>
  <c r="O50" i="2"/>
  <c r="N50" i="2"/>
  <c r="L50" i="2"/>
  <c r="O49" i="2"/>
  <c r="N49" i="2"/>
  <c r="L49" i="2"/>
  <c r="O48" i="2"/>
  <c r="N48" i="2"/>
  <c r="L48" i="2"/>
  <c r="O43" i="2"/>
  <c r="N43" i="2"/>
  <c r="L43" i="2"/>
  <c r="O38" i="2"/>
  <c r="N38" i="2"/>
  <c r="L38" i="2"/>
  <c r="O37" i="2"/>
  <c r="N37" i="2"/>
  <c r="L37" i="2"/>
  <c r="O28" i="2"/>
  <c r="N28" i="2"/>
  <c r="L28" i="2"/>
  <c r="O26" i="2"/>
  <c r="N26" i="2"/>
  <c r="L26" i="2"/>
  <c r="O24" i="2"/>
  <c r="N24" i="2"/>
  <c r="L24" i="2"/>
  <c r="O23" i="2"/>
  <c r="N23" i="2"/>
  <c r="L23" i="2"/>
  <c r="O22" i="2"/>
  <c r="N22" i="2"/>
  <c r="L22" i="2"/>
  <c r="O14" i="2"/>
  <c r="N14" i="2"/>
  <c r="L14" i="2"/>
  <c r="O13" i="2"/>
  <c r="N13" i="2"/>
  <c r="L13" i="2"/>
  <c r="O12" i="2"/>
  <c r="N12" i="2"/>
  <c r="L12" i="2"/>
  <c r="O11" i="2"/>
  <c r="N11" i="2"/>
  <c r="L11" i="2"/>
  <c r="N10" i="2"/>
  <c r="O10" i="2"/>
  <c r="N240" i="2"/>
  <c r="O240" i="2"/>
  <c r="L240" i="2"/>
  <c r="O201" i="2"/>
  <c r="L201" i="2"/>
  <c r="N201" i="2"/>
  <c r="N148" i="2"/>
  <c r="L148" i="2"/>
  <c r="O148" i="2"/>
  <c r="N110" i="2"/>
  <c r="O110" i="2"/>
  <c r="L110" i="2"/>
  <c r="O113" i="2"/>
  <c r="N113" i="2"/>
  <c r="L113" i="2"/>
  <c r="L118" i="2"/>
  <c r="N120" i="2"/>
  <c r="O120" i="2"/>
  <c r="L120" i="2"/>
  <c r="N119" i="2"/>
  <c r="O119" i="2"/>
  <c r="L119" i="2"/>
  <c r="O118" i="2"/>
  <c r="N118" i="2"/>
  <c r="N117" i="2"/>
  <c r="O117" i="2"/>
  <c r="L117" i="2"/>
  <c r="N68" i="2"/>
  <c r="O68" i="2"/>
  <c r="L68" i="2"/>
  <c r="L16" i="2"/>
  <c r="N16" i="2"/>
  <c r="O16" i="2"/>
  <c r="L17" i="2"/>
  <c r="N17" i="2"/>
  <c r="O17" i="2"/>
  <c r="L18" i="2"/>
  <c r="N18" i="2"/>
  <c r="O18" i="2"/>
  <c r="L19" i="2"/>
  <c r="N19" i="2"/>
  <c r="O19" i="2"/>
  <c r="L20" i="2"/>
  <c r="N20" i="2"/>
  <c r="O20" i="2"/>
  <c r="L21" i="2"/>
  <c r="N21" i="2"/>
  <c r="O21" i="2"/>
  <c r="N15" i="2"/>
  <c r="O15" i="2"/>
  <c r="L15" i="2"/>
</calcChain>
</file>

<file path=xl/comments1.xml><?xml version="1.0" encoding="utf-8"?>
<comments xmlns="http://schemas.openxmlformats.org/spreadsheetml/2006/main">
  <authors>
    <author>Hildeu</author>
    <author>Hildeu_5576202009-0</author>
  </authors>
  <commentList>
    <comment ref="F3" authorId="0" shapeId="0">
      <text>
        <r>
          <rPr>
            <b/>
            <sz val="9"/>
            <color indexed="81"/>
            <rFont val="Tahoma"/>
            <family val="2"/>
          </rPr>
          <t>has: nº equivalente de horas aula semanais (= nº de horas de aula no ano ÷32 semanas)</t>
        </r>
      </text>
    </comment>
    <comment ref="H3" authorId="0" shapeId="0">
      <text>
        <r>
          <rPr>
            <b/>
            <sz val="9"/>
            <color indexed="81"/>
            <rFont val="Tahoma"/>
            <family val="2"/>
          </rPr>
          <t>has: nº equivalente de horas aula semanais (= nº de horas de aula no ano ÷32 semanas)</t>
        </r>
      </text>
    </comment>
    <comment ref="F4" authorId="0" shapeId="0">
      <text>
        <r>
          <rPr>
            <b/>
            <sz val="9"/>
            <color indexed="81"/>
            <rFont val="Tahoma"/>
            <family val="2"/>
          </rPr>
          <t>has: nº equivalente de horas aula semanais (= nº de horas de aula no ano ÷32 semanas)</t>
        </r>
      </text>
    </comment>
    <comment ref="H4" authorId="0" shapeId="0">
      <text>
        <r>
          <rPr>
            <b/>
            <sz val="9"/>
            <color indexed="81"/>
            <rFont val="Tahoma"/>
            <family val="2"/>
          </rPr>
          <t>has: nº equivalente de horas aula semanais (= nº de horas de aula no ano ÷32 semanas)</t>
        </r>
      </text>
    </comment>
    <comment ref="F5" authorId="0" shapeId="0">
      <text>
        <r>
          <rPr>
            <b/>
            <sz val="9"/>
            <color indexed="81"/>
            <rFont val="Tahoma"/>
            <family val="2"/>
          </rPr>
          <t>has: nº equivalente de horas aula semanais (= nº de horas de aula no ano ÷32 semanas)</t>
        </r>
      </text>
    </comment>
    <comment ref="H5" authorId="0" shapeId="0">
      <text>
        <r>
          <rPr>
            <b/>
            <sz val="9"/>
            <color indexed="81"/>
            <rFont val="Tahoma"/>
            <family val="2"/>
          </rPr>
          <t>has: nº equivalente de horas aula semanais (= nº de horas de aula no ano ÷32 semanas)</t>
        </r>
      </text>
    </comment>
    <comment ref="F6" authorId="0" shapeId="0">
      <text>
        <r>
          <rPr>
            <b/>
            <sz val="9"/>
            <color indexed="81"/>
            <rFont val="Tahoma"/>
            <family val="2"/>
          </rPr>
          <t>has: nº equivalente de horas aula semanais (= nº de horas de aula no ano ÷32 semanas)</t>
        </r>
      </text>
    </comment>
    <comment ref="H6" authorId="0" shapeId="0">
      <text>
        <r>
          <rPr>
            <b/>
            <sz val="9"/>
            <color indexed="81"/>
            <rFont val="Tahoma"/>
            <family val="2"/>
          </rPr>
          <t>has: nº equivalente de horas aula semanais (= nº de horas de aula no ano ÷32 semanas)</t>
        </r>
      </text>
    </comment>
    <comment ref="C15" authorId="0" shapeId="0">
      <text>
        <r>
          <rPr>
            <b/>
            <sz val="9"/>
            <color indexed="81"/>
            <rFont val="Tahoma"/>
            <family val="2"/>
          </rPr>
          <t>máximo de 10 pontos</t>
        </r>
        <r>
          <rPr>
            <sz val="9"/>
            <color indexed="81"/>
            <rFont val="Tahoma"/>
            <family val="2"/>
          </rPr>
          <t xml:space="preserve">
</t>
        </r>
      </text>
    </comment>
    <comment ref="C16" authorId="0" shapeId="0">
      <text>
        <r>
          <rPr>
            <b/>
            <sz val="9"/>
            <color indexed="81"/>
            <rFont val="Tahoma"/>
            <family val="2"/>
          </rPr>
          <t>máximo de 10 pontos</t>
        </r>
        <r>
          <rPr>
            <sz val="9"/>
            <color indexed="81"/>
            <rFont val="Tahoma"/>
            <family val="2"/>
          </rPr>
          <t xml:space="preserve">
</t>
        </r>
      </text>
    </comment>
    <comment ref="C17" authorId="0" shapeId="0">
      <text>
        <r>
          <rPr>
            <b/>
            <sz val="9"/>
            <color indexed="81"/>
            <rFont val="Tahoma"/>
            <family val="2"/>
          </rPr>
          <t>máximo de 10 pontos</t>
        </r>
        <r>
          <rPr>
            <sz val="9"/>
            <color indexed="81"/>
            <rFont val="Tahoma"/>
            <family val="2"/>
          </rPr>
          <t xml:space="preserve">
</t>
        </r>
      </text>
    </comment>
    <comment ref="C18" authorId="0" shapeId="0">
      <text>
        <r>
          <rPr>
            <b/>
            <sz val="9"/>
            <color indexed="81"/>
            <rFont val="Tahoma"/>
            <family val="2"/>
          </rPr>
          <t>máximo de 10 pontos</t>
        </r>
        <r>
          <rPr>
            <sz val="9"/>
            <color indexed="81"/>
            <rFont val="Tahoma"/>
            <family val="2"/>
          </rPr>
          <t xml:space="preserve">
</t>
        </r>
      </text>
    </comment>
    <comment ref="C19" authorId="0" shapeId="0">
      <text>
        <r>
          <rPr>
            <b/>
            <sz val="9"/>
            <color indexed="81"/>
            <rFont val="Tahoma"/>
            <family val="2"/>
          </rPr>
          <t>máximo de 10 pontos</t>
        </r>
        <r>
          <rPr>
            <sz val="9"/>
            <color indexed="81"/>
            <rFont val="Tahoma"/>
            <family val="2"/>
          </rPr>
          <t xml:space="preserve">
</t>
        </r>
      </text>
    </comment>
    <comment ref="C20" authorId="0" shapeId="0">
      <text>
        <r>
          <rPr>
            <b/>
            <sz val="9"/>
            <color indexed="81"/>
            <rFont val="Tahoma"/>
            <family val="2"/>
          </rPr>
          <t>máximo de 10 pontos</t>
        </r>
        <r>
          <rPr>
            <sz val="9"/>
            <color indexed="81"/>
            <rFont val="Tahoma"/>
            <family val="2"/>
          </rPr>
          <t xml:space="preserve">
</t>
        </r>
      </text>
    </comment>
    <comment ref="C21" authorId="0" shapeId="0">
      <text>
        <r>
          <rPr>
            <b/>
            <sz val="9"/>
            <color indexed="81"/>
            <rFont val="Tahoma"/>
            <family val="2"/>
          </rPr>
          <t>máximo de 10 pontos</t>
        </r>
        <r>
          <rPr>
            <sz val="9"/>
            <color indexed="81"/>
            <rFont val="Tahoma"/>
            <family val="2"/>
          </rPr>
          <t xml:space="preserve">
</t>
        </r>
      </text>
    </comment>
    <comment ref="C74" authorId="0" shapeId="0">
      <text>
        <r>
          <rPr>
            <b/>
            <sz val="9"/>
            <color indexed="81"/>
            <rFont val="Tahoma"/>
            <family val="2"/>
          </rPr>
          <t>Número de pontos atribuído a cada ano de efetivo exercício da atividade</t>
        </r>
      </text>
    </comment>
    <comment ref="F74" authorId="0" shapeId="0">
      <text>
        <r>
          <rPr>
            <b/>
            <sz val="9"/>
            <color indexed="81"/>
            <rFont val="Tahoma"/>
            <family val="2"/>
          </rPr>
          <t>Número de pontos atribuído a cada ano de efetivo exercício da atividade</t>
        </r>
      </text>
    </comment>
    <comment ref="C75" authorId="0" shapeId="0">
      <text>
        <r>
          <rPr>
            <b/>
            <sz val="9"/>
            <color indexed="81"/>
            <rFont val="Tahoma"/>
            <family val="2"/>
          </rPr>
          <t>Número de pontos atribuído a cada ano de efetivo exercício da atividade</t>
        </r>
      </text>
    </comment>
    <comment ref="C76" authorId="0" shapeId="0">
      <text>
        <r>
          <rPr>
            <b/>
            <sz val="9"/>
            <color indexed="81"/>
            <rFont val="Tahoma"/>
            <family val="2"/>
          </rPr>
          <t>Número de pontos atribuído a cada ano de efetivo exercício da atividade</t>
        </r>
      </text>
    </comment>
    <comment ref="C77" authorId="0" shapeId="0">
      <text>
        <r>
          <rPr>
            <b/>
            <sz val="9"/>
            <color indexed="81"/>
            <rFont val="Tahoma"/>
            <family val="2"/>
          </rPr>
          <t>Número de pontos atribuído a cada ano de efetivo exercício da atividade</t>
        </r>
      </text>
    </comment>
    <comment ref="C78" authorId="0" shapeId="0">
      <text>
        <r>
          <rPr>
            <b/>
            <sz val="9"/>
            <color indexed="81"/>
            <rFont val="Tahoma"/>
            <family val="2"/>
          </rPr>
          <t>Número de pontos atribuído a cada ano de efetivo exercício da atividade</t>
        </r>
      </text>
    </comment>
    <comment ref="C79" authorId="0" shapeId="0">
      <text>
        <r>
          <rPr>
            <b/>
            <sz val="9"/>
            <color indexed="81"/>
            <rFont val="Tahoma"/>
            <family val="2"/>
          </rPr>
          <t>Número de pontos atribuído a cada ano de efetivo exercício da atividade</t>
        </r>
      </text>
    </comment>
    <comment ref="C90" authorId="0" shapeId="0">
      <text>
        <r>
          <rPr>
            <b/>
            <sz val="9"/>
            <color indexed="81"/>
            <rFont val="Tahoma"/>
            <family val="2"/>
          </rPr>
          <t>Número de pontos atribuído a cada ano de efetivo exercício da atividade</t>
        </r>
      </text>
    </comment>
    <comment ref="C92" authorId="0" shapeId="0">
      <text>
        <r>
          <rPr>
            <b/>
            <sz val="9"/>
            <color indexed="81"/>
            <rFont val="Tahoma"/>
            <family val="2"/>
          </rPr>
          <t>Número de pontos atribuído a cada ano de efetivo exercício da atividade</t>
        </r>
      </text>
    </comment>
    <comment ref="C108" authorId="0" shapeId="0">
      <text>
        <r>
          <rPr>
            <b/>
            <sz val="9"/>
            <color indexed="81"/>
            <rFont val="Tahoma"/>
            <family val="2"/>
          </rPr>
          <t>Número de pontos atribuído a cada ano de efetivo exercício da atividade</t>
        </r>
      </text>
    </comment>
    <comment ref="C109" authorId="0" shapeId="0">
      <text>
        <r>
          <rPr>
            <b/>
            <sz val="9"/>
            <color indexed="81"/>
            <rFont val="Tahoma"/>
            <family val="2"/>
          </rPr>
          <t>Número de pontos atribuído a cada ano de efetivo exercício da atividade</t>
        </r>
      </text>
    </comment>
    <comment ref="C110" authorId="0" shapeId="0">
      <text>
        <r>
          <rPr>
            <b/>
            <sz val="9"/>
            <color indexed="81"/>
            <rFont val="Tahoma"/>
            <family val="2"/>
          </rPr>
          <t>Número de pontos atribuído a cada ano de efetivo exercício da atividade</t>
        </r>
      </text>
    </comment>
    <comment ref="F112" authorId="0" shapeId="0">
      <text>
        <r>
          <rPr>
            <b/>
            <sz val="9"/>
            <color indexed="81"/>
            <rFont val="Tahoma"/>
            <family val="2"/>
          </rPr>
          <t>Número de pontos atribuído a cada ano de efetivo exercício da atividade IV</t>
        </r>
      </text>
    </comment>
    <comment ref="F113" authorId="0" shapeId="0">
      <text>
        <r>
          <rPr>
            <b/>
            <sz val="9"/>
            <color indexed="81"/>
            <rFont val="Tahoma"/>
            <family val="2"/>
          </rPr>
          <t>Número de pontos atribuído a cada ano de efetivo exercício da atividade IV</t>
        </r>
      </text>
    </comment>
    <comment ref="F114" authorId="0" shapeId="0">
      <text>
        <r>
          <rPr>
            <b/>
            <sz val="9"/>
            <color indexed="81"/>
            <rFont val="Tahoma"/>
            <family val="2"/>
          </rPr>
          <t>Número de pontos atribuído a cada ano de efetivo exercício da atividade IV</t>
        </r>
      </text>
    </comment>
    <comment ref="F115" authorId="0" shapeId="0">
      <text>
        <r>
          <rPr>
            <b/>
            <sz val="9"/>
            <color indexed="81"/>
            <rFont val="Tahoma"/>
            <family val="2"/>
          </rPr>
          <t>Número de pontos atribuído a cada ano de efetivo exercício da atividade IV</t>
        </r>
      </text>
    </comment>
    <comment ref="F116" authorId="0" shapeId="0">
      <text>
        <r>
          <rPr>
            <b/>
            <sz val="9"/>
            <color indexed="81"/>
            <rFont val="Tahoma"/>
            <family val="2"/>
          </rPr>
          <t>Número de pontos atribuído a cada ano de efetivo exercício da atividade IV</t>
        </r>
      </text>
    </comment>
    <comment ref="A131" authorId="0" shapeId="0">
      <text>
        <r>
          <rPr>
            <b/>
            <sz val="9"/>
            <color indexed="81"/>
            <rFont val="Tahoma"/>
            <family val="2"/>
          </rPr>
          <t>Número de pontos atribuído a cada mês de efetivo exercício no cargo.</t>
        </r>
      </text>
    </comment>
    <comment ref="A132" authorId="0" shapeId="0">
      <text>
        <r>
          <rPr>
            <b/>
            <sz val="9"/>
            <color indexed="81"/>
            <rFont val="Tahoma"/>
            <family val="2"/>
          </rPr>
          <t>Número de pontos atribuído a cada mês de efetivo exercício no cargo.</t>
        </r>
      </text>
    </comment>
    <comment ref="A133" authorId="0" shapeId="0">
      <text>
        <r>
          <rPr>
            <b/>
            <sz val="9"/>
            <color indexed="81"/>
            <rFont val="Tahoma"/>
            <family val="2"/>
          </rPr>
          <t>Número de pontos atribuído a cada mês de efetivo exercício no cargo.</t>
        </r>
      </text>
    </comment>
    <comment ref="A134" authorId="0" shapeId="0">
      <text>
        <r>
          <rPr>
            <b/>
            <sz val="9"/>
            <color indexed="81"/>
            <rFont val="Tahoma"/>
            <family val="2"/>
          </rPr>
          <t>Número de pontos atribuído a cada mês de efetivo exercício no cargo.</t>
        </r>
      </text>
    </comment>
    <comment ref="A135" authorId="0" shapeId="0">
      <text>
        <r>
          <rPr>
            <b/>
            <sz val="9"/>
            <color indexed="81"/>
            <rFont val="Tahoma"/>
            <family val="2"/>
          </rPr>
          <t>Número de pontos atribuído a cada mês de efetivo exercício no cargo.</t>
        </r>
      </text>
    </comment>
    <comment ref="A137" authorId="0" shapeId="0">
      <text>
        <r>
          <rPr>
            <b/>
            <sz val="9"/>
            <color indexed="81"/>
            <rFont val="Tahoma"/>
            <family val="2"/>
          </rPr>
          <t>Número de pontos atribuído a cada mês de efetivo exercício no cargo.</t>
        </r>
      </text>
    </comment>
    <comment ref="A138" authorId="0" shapeId="0">
      <text>
        <r>
          <rPr>
            <b/>
            <sz val="9"/>
            <color indexed="81"/>
            <rFont val="Tahoma"/>
            <family val="2"/>
          </rPr>
          <t>Número de pontos atribuído a cada mês de efetivo exercício no cargo.</t>
        </r>
      </text>
    </comment>
    <comment ref="A139" authorId="0" shapeId="0">
      <text>
        <r>
          <rPr>
            <b/>
            <sz val="9"/>
            <color indexed="81"/>
            <rFont val="Tahoma"/>
            <family val="2"/>
          </rPr>
          <t>Número de pontos atribuído a cada mês de efetivo exercício no cargo.</t>
        </r>
      </text>
    </comment>
    <comment ref="A140" authorId="0" shapeId="0">
      <text>
        <r>
          <rPr>
            <b/>
            <sz val="9"/>
            <color indexed="81"/>
            <rFont val="Tahoma"/>
            <family val="2"/>
          </rPr>
          <t>Número de pontos atribuído a cada mês de efetivo exercício no cargo.</t>
        </r>
      </text>
    </comment>
    <comment ref="A141" authorId="0" shapeId="0">
      <text>
        <r>
          <rPr>
            <b/>
            <sz val="9"/>
            <color indexed="81"/>
            <rFont val="Tahoma"/>
            <family val="2"/>
          </rPr>
          <t>Número de pontos atribuído a cada mês de efetivo exercício no cargo.</t>
        </r>
      </text>
    </comment>
    <comment ref="A142" authorId="0" shapeId="0">
      <text>
        <r>
          <rPr>
            <b/>
            <sz val="9"/>
            <color indexed="81"/>
            <rFont val="Tahoma"/>
            <family val="2"/>
          </rPr>
          <t>Número de pontos atribuído a cada mês de efetivo exercício no cargo.</t>
        </r>
      </text>
    </comment>
    <comment ref="A143" authorId="0" shapeId="0">
      <text>
        <r>
          <rPr>
            <b/>
            <sz val="9"/>
            <color indexed="81"/>
            <rFont val="Tahoma"/>
            <family val="2"/>
          </rPr>
          <t>Número de pontos atribuído a cada mês de efetivo exercício no cargo.</t>
        </r>
      </text>
    </comment>
    <comment ref="F147" authorId="0" shapeId="0">
      <text>
        <r>
          <rPr>
            <b/>
            <sz val="9"/>
            <color indexed="81"/>
            <rFont val="Tahoma"/>
            <family val="2"/>
          </rPr>
          <t>Número de pontos atribuído a cada ano de efetivo exercício da atividade</t>
        </r>
      </text>
    </comment>
    <comment ref="A160" authorId="0" shapeId="0">
      <text>
        <r>
          <rPr>
            <b/>
            <sz val="9"/>
            <color indexed="81"/>
            <rFont val="Tahoma"/>
            <family val="2"/>
          </rPr>
          <t>Número de pontos atribuído a cada mês de efetivo exercício no cargo</t>
        </r>
      </text>
    </comment>
    <comment ref="A161" authorId="0" shapeId="0">
      <text>
        <r>
          <rPr>
            <b/>
            <sz val="9"/>
            <color indexed="81"/>
            <rFont val="Tahoma"/>
            <family val="2"/>
          </rPr>
          <t>Número de pontos atribuído a cada mês de efetivo exercício no cargo</t>
        </r>
      </text>
    </comment>
    <comment ref="A162" authorId="0" shapeId="0">
      <text>
        <r>
          <rPr>
            <b/>
            <sz val="9"/>
            <color indexed="81"/>
            <rFont val="Tahoma"/>
            <family val="2"/>
          </rPr>
          <t>Número de pontos atribuído a cada mês de efetivo exercício no cargo</t>
        </r>
      </text>
    </comment>
    <comment ref="A163" authorId="0" shapeId="0">
      <text>
        <r>
          <rPr>
            <b/>
            <sz val="9"/>
            <color indexed="81"/>
            <rFont val="Tahoma"/>
            <family val="2"/>
          </rPr>
          <t>Número de pontos atribuído a cada mês de efetivo exercício no cargo</t>
        </r>
      </text>
    </comment>
    <comment ref="A164" authorId="0" shapeId="0">
      <text>
        <r>
          <rPr>
            <b/>
            <sz val="9"/>
            <color indexed="81"/>
            <rFont val="Tahoma"/>
            <family val="2"/>
          </rPr>
          <t>Número de pontos atribuído a cada mês de efetivo exercício no cargo</t>
        </r>
      </text>
    </comment>
    <comment ref="A165" authorId="0" shapeId="0">
      <text>
        <r>
          <rPr>
            <b/>
            <sz val="9"/>
            <color indexed="81"/>
            <rFont val="Tahoma"/>
            <family val="2"/>
          </rPr>
          <t>Número de pontos atribuído a cada mês de efetivo exercício no cargo</t>
        </r>
      </text>
    </comment>
    <comment ref="A166" authorId="0" shapeId="0">
      <text>
        <r>
          <rPr>
            <b/>
            <sz val="9"/>
            <color indexed="81"/>
            <rFont val="Tahoma"/>
            <family val="2"/>
          </rPr>
          <t>Número de pontos atribuído a cada mês de efetivo exercício no cargo</t>
        </r>
      </text>
    </comment>
    <comment ref="A167" authorId="0" shapeId="0">
      <text>
        <r>
          <rPr>
            <b/>
            <sz val="9"/>
            <color indexed="81"/>
            <rFont val="Tahoma"/>
            <family val="2"/>
          </rPr>
          <t>Número de pontos atribuído a cada mês de efetivo exercício no cargo</t>
        </r>
      </text>
    </comment>
    <comment ref="A168" authorId="0" shapeId="0">
      <text>
        <r>
          <rPr>
            <b/>
            <sz val="9"/>
            <color indexed="81"/>
            <rFont val="Tahoma"/>
            <family val="2"/>
          </rPr>
          <t>Número de pontos atribuído a cada mês de efetivo exercício no cargo</t>
        </r>
      </text>
    </comment>
    <comment ref="A169" authorId="0" shapeId="0">
      <text>
        <r>
          <rPr>
            <b/>
            <sz val="9"/>
            <color indexed="81"/>
            <rFont val="Tahoma"/>
            <family val="2"/>
          </rPr>
          <t>Número de pontos atribuído a cada mês de efetivo exercício no cargo</t>
        </r>
      </text>
    </comment>
    <comment ref="A170" authorId="0" shapeId="0">
      <text>
        <r>
          <rPr>
            <b/>
            <sz val="9"/>
            <color indexed="81"/>
            <rFont val="Tahoma"/>
            <family val="2"/>
          </rPr>
          <t>Número de pontos atribuído a cada mês de efetivo exercício no cargo</t>
        </r>
      </text>
    </comment>
    <comment ref="A171" authorId="0" shapeId="0">
      <text>
        <r>
          <rPr>
            <b/>
            <sz val="9"/>
            <color indexed="81"/>
            <rFont val="Tahoma"/>
            <family val="2"/>
          </rPr>
          <t>Número de pontos atribuído a cada mês de efetivo exercício no cargo</t>
        </r>
      </text>
    </comment>
    <comment ref="A172" authorId="0" shapeId="0">
      <text>
        <r>
          <rPr>
            <b/>
            <sz val="9"/>
            <color indexed="81"/>
            <rFont val="Tahoma"/>
            <family val="2"/>
          </rPr>
          <t>Número de pontos atribuído a cada mês de efetivo exercício no cargo</t>
        </r>
      </text>
    </comment>
    <comment ref="A173" authorId="0" shapeId="0">
      <text>
        <r>
          <rPr>
            <b/>
            <sz val="9"/>
            <color indexed="81"/>
            <rFont val="Tahoma"/>
            <family val="2"/>
          </rPr>
          <t>Número de pontos atribuído a cada mês de efetivo exercício no cargo</t>
        </r>
      </text>
    </comment>
    <comment ref="A186" authorId="0" shapeId="0">
      <text>
        <r>
          <rPr>
            <b/>
            <sz val="9"/>
            <color indexed="81"/>
            <rFont val="Tahoma"/>
            <family val="2"/>
          </rPr>
          <t xml:space="preserve"> Número de pontos atribuído a cada ano de efetivo exercício da atividade</t>
        </r>
      </text>
    </comment>
    <comment ref="F186" authorId="0" shapeId="0">
      <text>
        <r>
          <rPr>
            <b/>
            <sz val="9"/>
            <color indexed="81"/>
            <rFont val="Tahoma"/>
            <family val="2"/>
          </rPr>
          <t>as atividades com esforço de carga horária inferior a 150 horas serão pontuadas
proporcionalmente as horas efetivamente realizadas com a correspondência de 10 pontos para 150 horas.</t>
        </r>
      </text>
    </comment>
    <comment ref="A187" authorId="0" shapeId="0">
      <text>
        <r>
          <rPr>
            <b/>
            <sz val="9"/>
            <color indexed="81"/>
            <rFont val="Tahoma"/>
            <family val="2"/>
          </rPr>
          <t xml:space="preserve"> Número de pontos atribuído a cada ano de efetivo exercício da atividade</t>
        </r>
      </text>
    </comment>
    <comment ref="A188" authorId="0" shapeId="0">
      <text>
        <r>
          <rPr>
            <b/>
            <sz val="9"/>
            <color indexed="81"/>
            <rFont val="Tahoma"/>
            <family val="2"/>
          </rPr>
          <t xml:space="preserve"> Número de pontos atribuído a cada ano de efetivo exercício da atividade</t>
        </r>
      </text>
    </comment>
    <comment ref="A189" authorId="0" shapeId="0">
      <text>
        <r>
          <rPr>
            <b/>
            <sz val="9"/>
            <color indexed="81"/>
            <rFont val="Tahoma"/>
            <family val="2"/>
          </rPr>
          <t xml:space="preserve"> Número de pontos atribuído a cada ano de efetivo exercício da atividade</t>
        </r>
      </text>
    </comment>
    <comment ref="F189" authorId="0" shapeId="0">
      <text>
        <r>
          <rPr>
            <b/>
            <sz val="9"/>
            <color indexed="81"/>
            <rFont val="Tahoma"/>
            <family val="2"/>
          </rPr>
          <t>as atividades com esforço de carga horária inferior a 150 horas serão pontuadas
proporcionalmente as horas efetivamente realizadas com a correspondência de 10 pontos para 150 horas.</t>
        </r>
      </text>
    </comment>
    <comment ref="A190" authorId="0" shapeId="0">
      <text>
        <r>
          <rPr>
            <b/>
            <sz val="9"/>
            <color indexed="81"/>
            <rFont val="Tahoma"/>
            <family val="2"/>
          </rPr>
          <t xml:space="preserve"> Número de pontos atribuído a cada ano de efetivo exercício da atividade</t>
        </r>
      </text>
    </comment>
    <comment ref="F190" authorId="0" shapeId="0">
      <text>
        <r>
          <rPr>
            <b/>
            <sz val="9"/>
            <color indexed="81"/>
            <rFont val="Tahoma"/>
            <family val="2"/>
          </rPr>
          <t>as atividades com esforço de carga horária inferior a 150 horas serão pontuadas
proporcionalmente as horas efetivamente realizadas com a correspondência de 10 pontos para 150 horas.</t>
        </r>
      </text>
    </comment>
    <comment ref="A191" authorId="0" shapeId="0">
      <text>
        <r>
          <rPr>
            <b/>
            <sz val="9"/>
            <color indexed="81"/>
            <rFont val="Tahoma"/>
            <family val="2"/>
          </rPr>
          <t xml:space="preserve"> Número de pontos atribuído a cada ano de efetivo exercício da atividade</t>
        </r>
      </text>
    </comment>
    <comment ref="F191" authorId="0" shapeId="0">
      <text>
        <r>
          <rPr>
            <b/>
            <sz val="9"/>
            <color indexed="81"/>
            <rFont val="Tahoma"/>
            <family val="2"/>
          </rPr>
          <t>as atividades com esforço de carga horária inferior a 150 horas serão pontuadas
proporcionalmente as horas efetivamente realizadas com a correspondência de 10 pontos para 150 horas.</t>
        </r>
      </text>
    </comment>
    <comment ref="F253" authorId="1" shapeId="0">
      <text>
        <r>
          <rPr>
            <b/>
            <sz val="9"/>
            <color indexed="81"/>
            <rFont val="Tahoma"/>
            <family val="2"/>
          </rPr>
          <t>1 - para SIM;
0 - para NÃO</t>
        </r>
      </text>
    </comment>
  </commentList>
</comments>
</file>

<file path=xl/sharedStrings.xml><?xml version="1.0" encoding="utf-8"?>
<sst xmlns="http://schemas.openxmlformats.org/spreadsheetml/2006/main" count="1334" uniqueCount="445">
  <si>
    <t>Desenvolvimento e registro no INPI de processo de indicação geográfica</t>
  </si>
  <si>
    <t>Artigos de opinião veiculados em jornais e revistas (eletrônico ou impresso)</t>
  </si>
  <si>
    <t>Texto ou material didático para uso institucional (não fracionados e com ampla divulgação)</t>
  </si>
  <si>
    <t>Apresentação oral de trabalho publicado em anais de congresso científico (máximo 9 pontos)</t>
  </si>
  <si>
    <t>Tese, dissertação e trabalho de iniciação científica premiados por instituições de fomento (autor e orientador)</t>
  </si>
  <si>
    <t>Coordenação de projeto de pesquisa aprovado sem financiamento (máximo de 10 pontos)</t>
  </si>
  <si>
    <t xml:space="preserve">Edição ou organização de livro (coletânea) publicado com selo de editora que possua corpo editorial </t>
  </si>
  <si>
    <t>Curso de aperfeiçoamento realizado com carga horária superior a 40
horas</t>
  </si>
  <si>
    <t>Curso de aperfeiçoamento realizado com carga horária inferior a 40
horas</t>
  </si>
  <si>
    <t>Resumo de artigo em periódicos especializados internacional  ou  nacional com corpo editorial</t>
  </si>
  <si>
    <t>ATIVIDADES</t>
  </si>
  <si>
    <t>ENSINO</t>
  </si>
  <si>
    <t>Graduação</t>
  </si>
  <si>
    <t>Pós-Graduação</t>
  </si>
  <si>
    <t>PRODUÇÃO</t>
  </si>
  <si>
    <t>PESQUISA</t>
  </si>
  <si>
    <t>EXTENSÃO</t>
  </si>
  <si>
    <t>ADMINISTRATIVA</t>
  </si>
  <si>
    <t>REPRESENTAÇÃO</t>
  </si>
  <si>
    <t>Científica</t>
  </si>
  <si>
    <t>Artística</t>
  </si>
  <si>
    <t>Técnica</t>
  </si>
  <si>
    <t>Outro</t>
  </si>
  <si>
    <t>Coordenação</t>
  </si>
  <si>
    <t>REFERÊNCIA</t>
  </si>
  <si>
    <t>ATRIBUTO</t>
  </si>
  <si>
    <t>ITEM</t>
  </si>
  <si>
    <t>Curso</t>
  </si>
  <si>
    <t>Palestrante</t>
  </si>
  <si>
    <t>Produdor(a)</t>
  </si>
  <si>
    <t>Aula</t>
  </si>
  <si>
    <t>Artigo</t>
  </si>
  <si>
    <t>Resumo Expandido</t>
  </si>
  <si>
    <t>Resumo Simples</t>
  </si>
  <si>
    <t>Trabalho Completo</t>
  </si>
  <si>
    <t>Livro</t>
  </si>
  <si>
    <t>Criação</t>
  </si>
  <si>
    <t>Participação</t>
  </si>
  <si>
    <t>Exposição Nacional</t>
  </si>
  <si>
    <t>Exposição Internacional</t>
  </si>
  <si>
    <t>II-2</t>
  </si>
  <si>
    <t>II-3</t>
  </si>
  <si>
    <t>II-4</t>
  </si>
  <si>
    <t>TIPO</t>
  </si>
  <si>
    <t>Produção Artística</t>
  </si>
  <si>
    <t>Software</t>
  </si>
  <si>
    <t>Processo</t>
  </si>
  <si>
    <t>Jornal/Revista</t>
  </si>
  <si>
    <t>Parecer/Relatório</t>
  </si>
  <si>
    <t>Texto</t>
  </si>
  <si>
    <t>III-1</t>
  </si>
  <si>
    <t>III-2</t>
  </si>
  <si>
    <t>I-1</t>
  </si>
  <si>
    <t>I-2</t>
  </si>
  <si>
    <t>II-1</t>
  </si>
  <si>
    <t>Qtd(1)</t>
  </si>
  <si>
    <t>Qtd(2)</t>
  </si>
  <si>
    <t>Qtd(3)</t>
  </si>
  <si>
    <t>Total(1)</t>
  </si>
  <si>
    <t>Total(2)</t>
  </si>
  <si>
    <t>Total(3)</t>
  </si>
  <si>
    <t>Projeto</t>
  </si>
  <si>
    <t>Convênio</t>
  </si>
  <si>
    <t>Ministração</t>
  </si>
  <si>
    <t>Evento</t>
  </si>
  <si>
    <t>Evento local</t>
  </si>
  <si>
    <t>Evento regional</t>
  </si>
  <si>
    <t>Evento nacional</t>
  </si>
  <si>
    <t>Evento internacional</t>
  </si>
  <si>
    <t>Direção</t>
  </si>
  <si>
    <t>IV-1</t>
  </si>
  <si>
    <t>IV-2</t>
  </si>
  <si>
    <t>IV-3</t>
  </si>
  <si>
    <t>Cargo</t>
  </si>
  <si>
    <t>Outra</t>
  </si>
  <si>
    <t>Portaria</t>
  </si>
  <si>
    <t>Designação</t>
  </si>
  <si>
    <t>IV-4</t>
  </si>
  <si>
    <t>OUTRAS</t>
  </si>
  <si>
    <t>Orientação</t>
  </si>
  <si>
    <t>Acadêmica</t>
  </si>
  <si>
    <t>V-1</t>
  </si>
  <si>
    <t>V-2</t>
  </si>
  <si>
    <t>V-3</t>
  </si>
  <si>
    <t>Aprendizado</t>
  </si>
  <si>
    <t>Qualificação</t>
  </si>
  <si>
    <t>Banca docente</t>
  </si>
  <si>
    <t>Banca qualificação mestre</t>
  </si>
  <si>
    <t>Banca qualificação doutor</t>
  </si>
  <si>
    <t>Banca monografia</t>
  </si>
  <si>
    <t>Banca dissertação</t>
  </si>
  <si>
    <t>Banca tese</t>
  </si>
  <si>
    <t>Cursos, palestras ou treinamento não curricular ministrados para docentes, funcionários ou alunos da UFG</t>
  </si>
  <si>
    <t>Externa</t>
  </si>
  <si>
    <t>SubItem</t>
  </si>
  <si>
    <t>1.1</t>
  </si>
  <si>
    <t>1.2</t>
  </si>
  <si>
    <t>3.1</t>
  </si>
  <si>
    <t>3.2</t>
  </si>
  <si>
    <t>4.1</t>
  </si>
  <si>
    <t>4.2</t>
  </si>
  <si>
    <t>5.1</t>
  </si>
  <si>
    <t>5.2</t>
  </si>
  <si>
    <t>6.1</t>
  </si>
  <si>
    <t>6.2</t>
  </si>
  <si>
    <t>8.1</t>
  </si>
  <si>
    <t>8.2</t>
  </si>
  <si>
    <t xml:space="preserve"> Membro de corpo de júri</t>
  </si>
  <si>
    <t>4.3</t>
  </si>
  <si>
    <t>5.3</t>
  </si>
  <si>
    <t>10.1</t>
  </si>
  <si>
    <t>10.2</t>
  </si>
  <si>
    <t>11.1</t>
  </si>
  <si>
    <t>11.2</t>
  </si>
  <si>
    <t>12.1</t>
  </si>
  <si>
    <t>12.2</t>
  </si>
  <si>
    <t>Composições musicais</t>
  </si>
  <si>
    <t>Arranjos musicais</t>
  </si>
  <si>
    <t>Sonoplastia</t>
  </si>
  <si>
    <t>10.3</t>
  </si>
  <si>
    <t>Manutenção de obra artística</t>
  </si>
  <si>
    <t xml:space="preserve">Curadoria de exposições </t>
  </si>
  <si>
    <t>8.3</t>
  </si>
  <si>
    <t>9.1</t>
  </si>
  <si>
    <t>9.2</t>
  </si>
  <si>
    <t>Qualificação Docente PROGRAD/PRODIRH</t>
  </si>
  <si>
    <t>Qtd(4)</t>
  </si>
  <si>
    <t>Total(4)</t>
  </si>
  <si>
    <t>Projeto/Relatório</t>
  </si>
  <si>
    <t>Aluno orientado em prática como componente curricular (PCC)</t>
  </si>
  <si>
    <t>Coordenador de projeto institucional de intercâmbio internacional</t>
  </si>
  <si>
    <t>17.1</t>
  </si>
  <si>
    <t>17.2</t>
  </si>
  <si>
    <t>17.3</t>
  </si>
  <si>
    <t xml:space="preserve">Resenhas, prefácios ou verbetes  </t>
  </si>
  <si>
    <t xml:space="preserve">Editor de periódicos especializados indexados com corpo editorial  </t>
  </si>
  <si>
    <t>1.3</t>
  </si>
  <si>
    <t>Criação e produção do  projeto gráfico de livros: conceção gráfica (mancha gráfica, diagramação, escolha de fonte)</t>
  </si>
  <si>
    <t>Design</t>
  </si>
  <si>
    <t>Design de impressos por peça (limitado em 20 pontos)</t>
  </si>
  <si>
    <t>7.1</t>
  </si>
  <si>
    <t>7.2</t>
  </si>
  <si>
    <t>9.3</t>
  </si>
  <si>
    <t>12.3</t>
  </si>
  <si>
    <t>Produção</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</si>
  <si>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</si>
  <si>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</si>
  <si>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</si>
  <si>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</si>
  <si>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</si>
  <si>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</si>
  <si>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</si>
  <si>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</si>
  <si>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</si>
  <si>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</si>
  <si>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</si>
  <si>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</si>
  <si>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</si>
  <si>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</si>
  <si>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</si>
  <si>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</si>
  <si>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</si>
  <si>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</si>
  <si>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</si>
  <si>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</si>
  <si>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</si>
  <si>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</si>
  <si>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</si>
  <si>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</si>
  <si>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</si>
  <si>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</si>
  <si>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</si>
  <si>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</si>
  <si>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</si>
  <si>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</si>
  <si>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</si>
  <si>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</si>
  <si>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</si>
  <si>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</si>
  <si>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r>
      <t xml:space="preserve"> </t>
    </r>
    <r>
      <rPr>
        <b/>
        <sz val="11"/>
        <color indexed="8"/>
        <rFont val="Calibri"/>
        <family val="2"/>
      </rPr>
      <t xml:space="preserve">Pontos </t>
    </r>
    <r>
      <rPr>
        <sz val="11"/>
        <color theme="1"/>
        <rFont val="Calibri"/>
        <family val="2"/>
        <scheme val="minor"/>
      </rPr>
      <t xml:space="preserve"> </t>
    </r>
  </si>
  <si>
    <t>I-3</t>
  </si>
  <si>
    <t>Coordenador de projeto de ensino com comprovação de financiamento (exceto bolsas)</t>
  </si>
  <si>
    <t>Coordenador de projeto de ensino sem financiamento (o total máximo a ser considerado neste item são 10 pontos)</t>
  </si>
  <si>
    <r>
      <t xml:space="preserve"> </t>
    </r>
    <r>
      <rPr>
        <sz val="9"/>
        <color indexed="8"/>
        <rFont val="Calibri"/>
        <family val="2"/>
      </rPr>
      <t xml:space="preserve">Aulas do ensino a distância na pós-graduação </t>
    </r>
    <r>
      <rPr>
        <sz val="9"/>
        <color indexed="8"/>
        <rFont val="Calibri"/>
        <family val="2"/>
      </rPr>
      <t xml:space="preserve"> </t>
    </r>
  </si>
  <si>
    <r>
      <t xml:space="preserve"> </t>
    </r>
    <r>
      <rPr>
        <sz val="9"/>
        <color indexed="8"/>
        <rFont val="Calibri"/>
        <family val="2"/>
      </rPr>
      <t xml:space="preserve">Aulas do ensino a distância na graduação </t>
    </r>
    <r>
      <rPr>
        <sz val="9"/>
        <color indexed="8"/>
        <rFont val="Calibri"/>
        <family val="2"/>
      </rPr>
      <t xml:space="preserve"> </t>
    </r>
  </si>
  <si>
    <r>
      <rPr>
        <sz val="9"/>
        <color indexed="8"/>
        <rFont val="Calibri"/>
        <family val="2"/>
      </rPr>
      <t xml:space="preserve">Periódico Qualis C </t>
    </r>
    <r>
      <rPr>
        <sz val="9"/>
        <color indexed="8"/>
        <rFont val="Calibri"/>
        <family val="2"/>
      </rPr>
      <t xml:space="preserve"> </t>
    </r>
  </si>
  <si>
    <r>
      <rPr>
        <sz val="9"/>
        <color indexed="8"/>
        <rFont val="Calibri"/>
        <family val="2"/>
      </rPr>
      <t xml:space="preserve">Artigos ou textos literários em repositórios de publicação eletrônica ligados a editoras ou universidades (máximo de 10 pontos) </t>
    </r>
    <r>
      <rPr>
        <sz val="9"/>
        <color indexed="8"/>
        <rFont val="Calibri"/>
        <family val="2"/>
      </rPr>
      <t xml:space="preserve"> </t>
    </r>
  </si>
  <si>
    <r>
      <rPr>
        <sz val="9"/>
        <color indexed="8"/>
        <rFont val="Calibri"/>
        <family val="2"/>
      </rPr>
      <t xml:space="preserve">Congresso Internacional </t>
    </r>
    <r>
      <rPr>
        <sz val="9"/>
        <color indexed="8"/>
        <rFont val="Calibri"/>
        <family val="2"/>
      </rPr>
      <t xml:space="preserve"> </t>
    </r>
  </si>
  <si>
    <r>
      <rPr>
        <sz val="9"/>
        <color indexed="8"/>
        <rFont val="Calibri"/>
        <family val="2"/>
      </rPr>
      <t xml:space="preserve">Congresso Nacional </t>
    </r>
    <r>
      <rPr>
        <sz val="9"/>
        <color indexed="8"/>
        <rFont val="Calibri"/>
        <family val="2"/>
      </rPr>
      <t xml:space="preserve"> </t>
    </r>
  </si>
  <si>
    <r>
      <rPr>
        <sz val="9"/>
        <color indexed="8"/>
        <rFont val="Calibri"/>
        <family val="2"/>
      </rPr>
      <t xml:space="preserve">Congresso Regional ou Local </t>
    </r>
    <r>
      <rPr>
        <sz val="9"/>
        <color indexed="8"/>
        <rFont val="Calibri"/>
        <family val="2"/>
      </rPr>
      <t xml:space="preserve"> </t>
    </r>
  </si>
  <si>
    <r>
      <t xml:space="preserve"> </t>
    </r>
    <r>
      <rPr>
        <sz val="9"/>
        <color indexed="8"/>
        <rFont val="Calibri"/>
        <family val="2"/>
      </rPr>
      <t xml:space="preserve">Congresso Internacional </t>
    </r>
    <r>
      <rPr>
        <sz val="9"/>
        <color indexed="8"/>
        <rFont val="Calibri"/>
        <family val="2"/>
      </rPr>
      <t xml:space="preserve"> </t>
    </r>
  </si>
  <si>
    <r>
      <rPr>
        <sz val="9"/>
        <color indexed="8"/>
        <rFont val="Calibri"/>
        <family val="2"/>
      </rPr>
      <t xml:space="preserve">Livro publicado com selo de editora com corpo editorial </t>
    </r>
    <r>
      <rPr>
        <sz val="9"/>
        <color indexed="8"/>
        <rFont val="Calibri"/>
        <family val="2"/>
      </rPr>
      <t xml:space="preserve"> </t>
    </r>
  </si>
  <si>
    <r>
      <rPr>
        <sz val="9"/>
        <color indexed="8"/>
        <rFont val="Calibri"/>
        <family val="2"/>
      </rPr>
      <t xml:space="preserve">Livro publicado com selo de editora sem corpo editorial </t>
    </r>
    <r>
      <rPr>
        <sz val="9"/>
        <color indexed="8"/>
        <rFont val="Calibri"/>
        <family val="2"/>
      </rPr>
      <t xml:space="preserve"> </t>
    </r>
  </si>
  <si>
    <r>
      <rPr>
        <sz val="9"/>
        <color indexed="8"/>
        <rFont val="Calibri"/>
        <family val="2"/>
      </rPr>
      <t xml:space="preserve"> Dissertação de Mestrado </t>
    </r>
    <r>
      <rPr>
        <sz val="9"/>
        <color indexed="8"/>
        <rFont val="Calibri"/>
        <family val="2"/>
      </rPr>
      <t xml:space="preserve"> defendida e aprovada (sendo o docente autor da dissertação)</t>
    </r>
  </si>
  <si>
    <r>
      <rPr>
        <sz val="9"/>
        <color indexed="8"/>
        <rFont val="Calibri"/>
        <family val="2"/>
      </rPr>
      <t xml:space="preserve">Tese de Doutorado </t>
    </r>
    <r>
      <rPr>
        <sz val="9"/>
        <color indexed="8"/>
        <rFont val="Calibri"/>
        <family val="2"/>
      </rPr>
      <t xml:space="preserve"> defendida e aprovada  (sendo o docente autor da dissertação)</t>
    </r>
  </si>
  <si>
    <r>
      <t xml:space="preserve"> </t>
    </r>
    <r>
      <rPr>
        <sz val="9"/>
        <color indexed="8"/>
        <rFont val="Calibri"/>
        <family val="2"/>
      </rPr>
      <t xml:space="preserve">Composições musicais editadas </t>
    </r>
    <r>
      <rPr>
        <sz val="9"/>
        <color indexed="8"/>
        <rFont val="Calibri"/>
        <family val="2"/>
      </rPr>
      <t xml:space="preserve"> </t>
    </r>
  </si>
  <si>
    <r>
      <t xml:space="preserve"> </t>
    </r>
    <r>
      <rPr>
        <sz val="9"/>
        <color indexed="8"/>
        <rFont val="Calibri"/>
        <family val="2"/>
      </rPr>
      <t xml:space="preserve">Composições musicais publicadas em revistas científicas </t>
    </r>
    <r>
      <rPr>
        <sz val="9"/>
        <color indexed="8"/>
        <rFont val="Calibri"/>
        <family val="2"/>
      </rPr>
      <t xml:space="preserve"> </t>
    </r>
  </si>
  <si>
    <r>
      <t xml:space="preserve"> </t>
    </r>
    <r>
      <rPr>
        <sz val="9"/>
        <color indexed="8"/>
        <rFont val="Calibri"/>
        <family val="2"/>
      </rPr>
      <t xml:space="preserve">Composições musicais gravadas </t>
    </r>
    <r>
      <rPr>
        <sz val="9"/>
        <color indexed="8"/>
        <rFont val="Calibri"/>
        <family val="2"/>
      </rPr>
      <t xml:space="preserve"> </t>
    </r>
  </si>
  <si>
    <r>
      <rPr>
        <sz val="9"/>
        <color indexed="8"/>
        <rFont val="Calibri"/>
        <family val="2"/>
      </rPr>
      <t xml:space="preserve">Composições musicais executadas em apresentações públicas </t>
    </r>
    <r>
      <rPr>
        <sz val="9"/>
        <color indexed="8"/>
        <rFont val="Calibri"/>
        <family val="2"/>
      </rPr>
      <t xml:space="preserve"> </t>
    </r>
  </si>
  <si>
    <r>
      <rPr>
        <sz val="9"/>
        <color indexed="8"/>
        <rFont val="Calibri"/>
        <family val="2"/>
      </rPr>
      <t>Desenvolvimento de programa de computador (</t>
    </r>
    <r>
      <rPr>
        <i/>
        <sz val="9"/>
        <color indexed="8"/>
        <rFont val="Calibri"/>
        <family val="2"/>
      </rPr>
      <t>software</t>
    </r>
    <r>
      <rPr>
        <sz val="9"/>
        <color indexed="8"/>
        <rFont val="Calibri"/>
        <family val="2"/>
      </rPr>
      <t xml:space="preserve">) com registro no INPI ou com ampla disponibilização em ambientes de software livre </t>
    </r>
    <r>
      <rPr>
        <sz val="9"/>
        <color indexed="8"/>
        <rFont val="Calibri"/>
        <family val="2"/>
      </rPr>
      <t xml:space="preserve"> </t>
    </r>
  </si>
  <si>
    <r>
      <rPr>
        <sz val="9"/>
        <color indexed="8"/>
        <rFont val="Calibri"/>
        <family val="2"/>
      </rPr>
      <t xml:space="preserve">Desenvolvimento de software com divulgação em  periódicos indexados e com corpo editorial ou em anais de congresso </t>
    </r>
    <r>
      <rPr>
        <sz val="9"/>
        <color indexed="8"/>
        <rFont val="Calibri"/>
        <family val="2"/>
      </rPr>
      <t xml:space="preserve"> </t>
    </r>
  </si>
  <si>
    <r>
      <rPr>
        <sz val="9"/>
        <color indexed="8"/>
        <rFont val="Calibri"/>
        <family val="2"/>
      </rPr>
      <t xml:space="preserve">Desenvolvimento e registro no INPI de topografia de circuito integrado </t>
    </r>
    <r>
      <rPr>
        <sz val="9"/>
        <color indexed="8"/>
        <rFont val="Calibri"/>
        <family val="2"/>
      </rPr>
      <t xml:space="preserve"> </t>
    </r>
  </si>
  <si>
    <r>
      <rPr>
        <sz val="9"/>
        <color indexed="8"/>
        <rFont val="Calibri"/>
        <family val="2"/>
      </rPr>
      <t xml:space="preserve">Desenvolvimento de produto, processo ou técnica com registro de patente no INPI ou modelo de utilidade </t>
    </r>
    <r>
      <rPr>
        <sz val="9"/>
        <color indexed="8"/>
        <rFont val="Calibri"/>
        <family val="2"/>
      </rPr>
      <t xml:space="preserve"> </t>
    </r>
  </si>
  <si>
    <r>
      <rPr>
        <sz val="9"/>
        <color indexed="8"/>
        <rFont val="Calibri"/>
        <family val="2"/>
      </rPr>
      <t xml:space="preserve">Desenvolvimento e registro no INPI de desenho industrial </t>
    </r>
    <r>
      <rPr>
        <sz val="9"/>
        <color indexed="8"/>
        <rFont val="Calibri"/>
        <family val="2"/>
      </rPr>
      <t xml:space="preserve"> </t>
    </r>
  </si>
  <si>
    <r>
      <rPr>
        <sz val="9"/>
        <color indexed="8"/>
        <rFont val="Calibri"/>
        <family val="2"/>
      </rPr>
      <t xml:space="preserve">Desenvolvimento e registro no INPI de marcas </t>
    </r>
    <r>
      <rPr>
        <sz val="9"/>
        <color indexed="8"/>
        <rFont val="Calibri"/>
        <family val="2"/>
      </rPr>
      <t xml:space="preserve"> </t>
    </r>
  </si>
  <si>
    <r>
      <rPr>
        <sz val="9"/>
        <color indexed="8"/>
        <rFont val="Calibri"/>
        <family val="2"/>
      </rPr>
      <t xml:space="preserve">Restauração de obra artística </t>
    </r>
    <r>
      <rPr>
        <sz val="9"/>
        <color indexed="8"/>
        <rFont val="Calibri"/>
        <family val="2"/>
      </rPr>
      <t xml:space="preserve"> </t>
    </r>
  </si>
  <si>
    <r>
      <rPr>
        <sz val="9"/>
        <color indexed="8"/>
        <rFont val="Calibri"/>
        <family val="2"/>
      </rPr>
      <t xml:space="preserve">Curadoria de exposições </t>
    </r>
    <r>
      <rPr>
        <sz val="9"/>
        <color indexed="8"/>
        <rFont val="Calibri"/>
        <family val="2"/>
      </rPr>
      <t xml:space="preserve"> </t>
    </r>
  </si>
  <si>
    <r>
      <t xml:space="preserve"> </t>
    </r>
    <r>
      <rPr>
        <sz val="9"/>
        <color indexed="8"/>
        <rFont val="Calibri"/>
        <family val="2"/>
      </rPr>
      <t>Artigos de divulgação científica, tecnológica e artística veiculados em</t>
    </r>
    <r>
      <rPr>
        <sz val="9"/>
        <color indexed="8"/>
        <rFont val="Calibri"/>
        <family val="2"/>
      </rPr>
      <t xml:space="preserve"> jornais e revistas (eletrônico ou impresso)</t>
    </r>
  </si>
  <si>
    <r>
      <rPr>
        <sz val="9"/>
        <color indexed="8"/>
        <rFont val="Calibri"/>
        <family val="2"/>
      </rPr>
      <t xml:space="preserve">Apresentação em painel de trabalho publicado em anais de congresso </t>
    </r>
    <r>
      <rPr>
        <sz val="9"/>
        <color indexed="8"/>
        <rFont val="Calibri"/>
        <family val="2"/>
      </rPr>
      <t xml:space="preserve">científico (máximo 3 pontos)  </t>
    </r>
  </si>
  <si>
    <r>
      <rPr>
        <sz val="9"/>
        <color indexed="8"/>
        <rFont val="Calibri"/>
        <family val="2"/>
      </rPr>
      <t xml:space="preserve">Trabalho premiado em evento científico nacional ou internacional </t>
    </r>
    <r>
      <rPr>
        <sz val="9"/>
        <color indexed="8"/>
        <rFont val="Calibri"/>
        <family val="2"/>
      </rPr>
      <t xml:space="preserve"> </t>
    </r>
  </si>
  <si>
    <r>
      <t xml:space="preserve"> </t>
    </r>
    <r>
      <rPr>
        <sz val="9"/>
        <color indexed="8"/>
        <rFont val="Calibri"/>
        <family val="2"/>
      </rPr>
      <t xml:space="preserve">Coordenação de projeto conjuntos de pesquisa e cooperação científica (tipo PRODOC, PROCAD, PNPD, entre outros) e de cursos MINTER e DINTER aprovados por órgãos oficiais de fomento </t>
    </r>
    <r>
      <rPr>
        <sz val="9"/>
        <color indexed="8"/>
        <rFont val="Calibri"/>
        <family val="2"/>
      </rPr>
      <t xml:space="preserve"> </t>
    </r>
  </si>
  <si>
    <r>
      <rPr>
        <sz val="9"/>
        <color indexed="8"/>
        <rFont val="Calibri"/>
        <family val="2"/>
      </rPr>
      <t xml:space="preserve">Coordenação de projeto de pesquisa aprovado com comprovação de financiamento (exceto bolsas) </t>
    </r>
    <r>
      <rPr>
        <sz val="9"/>
        <color indexed="8"/>
        <rFont val="Calibri"/>
        <family val="2"/>
      </rPr>
      <t xml:space="preserve"> </t>
    </r>
  </si>
  <si>
    <r>
      <rPr>
        <sz val="9"/>
        <color indexed="8"/>
        <rFont val="Calibri"/>
        <family val="2"/>
      </rPr>
      <t xml:space="preserve">Curso de extensão ministrado com 20 ou mais horas (máximo de 15 pontos) </t>
    </r>
    <r>
      <rPr>
        <sz val="9"/>
        <color indexed="8"/>
        <rFont val="Calibri"/>
        <family val="2"/>
      </rPr>
      <t xml:space="preserve"> </t>
    </r>
  </si>
  <si>
    <r>
      <rPr>
        <sz val="9"/>
        <color indexed="8"/>
        <rFont val="Calibri"/>
        <family val="2"/>
      </rPr>
      <t xml:space="preserve">Curso de extensão ministrado com menos de 20 (máximo de 10 pontos) </t>
    </r>
    <r>
      <rPr>
        <sz val="9"/>
        <color indexed="8"/>
        <rFont val="Calibri"/>
        <family val="2"/>
      </rPr>
      <t xml:space="preserve"> </t>
    </r>
  </si>
  <si>
    <r>
      <t xml:space="preserve"> </t>
    </r>
    <r>
      <rPr>
        <sz val="9"/>
        <color indexed="8"/>
        <rFont val="Calibri"/>
        <family val="2"/>
      </rPr>
      <t xml:space="preserve">Reitor, Vice-Reitor ou Pró-Reitor </t>
    </r>
    <r>
      <rPr>
        <sz val="9"/>
        <color indexed="8"/>
        <rFont val="Calibri"/>
        <family val="2"/>
      </rPr>
      <t xml:space="preserve"> </t>
    </r>
  </si>
  <si>
    <r>
      <rPr>
        <sz val="9"/>
        <color indexed="8"/>
        <rFont val="Calibri"/>
        <family val="2"/>
      </rPr>
      <t xml:space="preserve">Coordenador de projeto institucional com financiamento e de contratos e convênio com plano de trabalho aprovado </t>
    </r>
    <r>
      <rPr>
        <sz val="9"/>
        <color indexed="8"/>
        <rFont val="Calibri"/>
        <family val="2"/>
      </rPr>
      <t xml:space="preserve"> </t>
    </r>
  </si>
  <si>
    <r>
      <t xml:space="preserve"> </t>
    </r>
    <r>
      <rPr>
        <sz val="9"/>
        <color indexed="8"/>
        <rFont val="Calibri"/>
        <family val="2"/>
      </rPr>
      <t xml:space="preserve">Presidente da CPPD </t>
    </r>
    <r>
      <rPr>
        <sz val="9"/>
        <color indexed="8"/>
        <rFont val="Calibri"/>
        <family val="2"/>
      </rPr>
      <t xml:space="preserve"> </t>
    </r>
  </si>
  <si>
    <r>
      <rPr>
        <sz val="9"/>
        <color indexed="8"/>
        <rFont val="Calibri"/>
        <family val="2"/>
      </rPr>
      <t xml:space="preserve">Representante sindical com carga horária igual ou superior a 150 horas </t>
    </r>
    <r>
      <rPr>
        <sz val="9"/>
        <color indexed="8"/>
        <rFont val="Calibri"/>
        <family val="2"/>
      </rPr>
      <t xml:space="preserve"> </t>
    </r>
  </si>
  <si>
    <r>
      <rPr>
        <sz val="9"/>
        <color indexed="8"/>
        <rFont val="Calibri"/>
        <family val="2"/>
      </rPr>
      <t xml:space="preserve">Representante em entidade científica, artística e cultural com carga horária igual ou superior a 150 horas </t>
    </r>
    <r>
      <rPr>
        <sz val="9"/>
        <color indexed="8"/>
        <rFont val="Calibri"/>
        <family val="2"/>
      </rPr>
      <t xml:space="preserve"> </t>
    </r>
  </si>
  <si>
    <r>
      <rPr>
        <sz val="9"/>
        <color indexed="8"/>
        <rFont val="Calibri"/>
        <family val="2"/>
      </rPr>
      <t xml:space="preserve">Representante em comissão de órgão governamental com carga horária igual ou superior a 150 horas </t>
    </r>
    <r>
      <rPr>
        <sz val="9"/>
        <color indexed="8"/>
        <rFont val="Calibri"/>
        <family val="2"/>
      </rPr>
      <t xml:space="preserve"> </t>
    </r>
  </si>
  <si>
    <r>
      <t xml:space="preserve"> </t>
    </r>
    <r>
      <rPr>
        <sz val="9"/>
        <color indexed="8"/>
        <rFont val="Calibri"/>
        <family val="2"/>
      </rPr>
      <t xml:space="preserve">Aluno orientado em tese de doutorado defendida e aprovada </t>
    </r>
    <r>
      <rPr>
        <sz val="9"/>
        <color indexed="8"/>
        <rFont val="Calibri"/>
        <family val="2"/>
      </rPr>
      <t xml:space="preserve"> </t>
    </r>
  </si>
  <si>
    <r>
      <t xml:space="preserve"> </t>
    </r>
    <r>
      <rPr>
        <sz val="9"/>
        <color indexed="8"/>
        <rFont val="Calibri"/>
        <family val="2"/>
      </rPr>
      <t xml:space="preserve">Aluno co-orientado em tese de doutorado defendida e aprovada </t>
    </r>
    <r>
      <rPr>
        <sz val="9"/>
        <color indexed="8"/>
        <rFont val="Calibri"/>
        <family val="2"/>
      </rPr>
      <t xml:space="preserve"> </t>
    </r>
  </si>
  <si>
    <r>
      <t xml:space="preserve"> </t>
    </r>
    <r>
      <rPr>
        <sz val="9"/>
        <color indexed="8"/>
        <rFont val="Calibri"/>
        <family val="2"/>
      </rPr>
      <t xml:space="preserve">Aluno orientado em tese de doutorado em andamento </t>
    </r>
    <r>
      <rPr>
        <sz val="9"/>
        <color indexed="8"/>
        <rFont val="Calibri"/>
        <family val="2"/>
      </rPr>
      <t xml:space="preserve"> </t>
    </r>
  </si>
  <si>
    <r>
      <t xml:space="preserve"> </t>
    </r>
    <r>
      <rPr>
        <sz val="9"/>
        <color indexed="8"/>
        <rFont val="Calibri"/>
        <family val="2"/>
      </rPr>
      <t xml:space="preserve">Aluno co-orientado em tese de doutorado em andamento </t>
    </r>
    <r>
      <rPr>
        <sz val="9"/>
        <color indexed="8"/>
        <rFont val="Calibri"/>
        <family val="2"/>
      </rPr>
      <t xml:space="preserve"> </t>
    </r>
  </si>
  <si>
    <r>
      <t xml:space="preserve"> </t>
    </r>
    <r>
      <rPr>
        <sz val="9"/>
        <color indexed="8"/>
        <rFont val="Calibri"/>
        <family val="2"/>
      </rPr>
      <t xml:space="preserve">Aluno orientado em dissertação de mestrado defendida e aprovada </t>
    </r>
    <r>
      <rPr>
        <sz val="9"/>
        <color indexed="8"/>
        <rFont val="Calibri"/>
        <family val="2"/>
      </rPr>
      <t xml:space="preserve"> </t>
    </r>
  </si>
  <si>
    <r>
      <t xml:space="preserve"> </t>
    </r>
    <r>
      <rPr>
        <sz val="9"/>
        <color indexed="8"/>
        <rFont val="Calibri"/>
        <family val="2"/>
      </rPr>
      <t xml:space="preserve">Aluno co-orientado em dissertação de mestrado defendida e aprovada </t>
    </r>
    <r>
      <rPr>
        <sz val="9"/>
        <color indexed="8"/>
        <rFont val="Calibri"/>
        <family val="2"/>
      </rPr>
      <t xml:space="preserve"> </t>
    </r>
  </si>
  <si>
    <r>
      <t xml:space="preserve"> </t>
    </r>
    <r>
      <rPr>
        <sz val="9"/>
        <color indexed="8"/>
        <rFont val="Calibri"/>
        <family val="2"/>
      </rPr>
      <t xml:space="preserve">Aluno orientado em dissertação de mestrado em andamento </t>
    </r>
    <r>
      <rPr>
        <sz val="9"/>
        <color indexed="8"/>
        <rFont val="Calibri"/>
        <family val="2"/>
      </rPr>
      <t xml:space="preserve"> </t>
    </r>
  </si>
  <si>
    <r>
      <t xml:space="preserve"> </t>
    </r>
    <r>
      <rPr>
        <sz val="9"/>
        <color indexed="8"/>
        <rFont val="Calibri"/>
        <family val="2"/>
      </rPr>
      <t xml:space="preserve">Aluno co-orientado em dissertação de mestrado em andamento </t>
    </r>
    <r>
      <rPr>
        <sz val="9"/>
        <color indexed="8"/>
        <rFont val="Calibri"/>
        <family val="2"/>
      </rPr>
      <t xml:space="preserve"> </t>
    </r>
  </si>
  <si>
    <r>
      <rPr>
        <sz val="9"/>
        <color indexed="8"/>
        <rFont val="Calibri"/>
        <family val="2"/>
      </rPr>
      <t xml:space="preserve">Aluno orientado em monografia de especialização aprovada (máximo de 24 pontos) </t>
    </r>
    <r>
      <rPr>
        <sz val="9"/>
        <color indexed="8"/>
        <rFont val="Calibri"/>
        <family val="2"/>
      </rPr>
      <t xml:space="preserve"> </t>
    </r>
  </si>
  <si>
    <r>
      <t xml:space="preserve"> </t>
    </r>
    <r>
      <rPr>
        <sz val="9"/>
        <color indexed="8"/>
        <rFont val="Calibri"/>
        <family val="2"/>
      </rPr>
      <t>Aluno orientado de residência médica ou residência multiprofissional em saúde</t>
    </r>
  </si>
  <si>
    <r>
      <t xml:space="preserve"> </t>
    </r>
    <r>
      <rPr>
        <sz val="9"/>
        <color indexed="8"/>
        <rFont val="Calibri"/>
        <family val="2"/>
      </rPr>
      <t xml:space="preserve">Aluno orientado em projeto de final de curso </t>
    </r>
    <r>
      <rPr>
        <sz val="9"/>
        <color indexed="8"/>
        <rFont val="Calibri"/>
        <family val="2"/>
      </rPr>
      <t xml:space="preserve"> </t>
    </r>
  </si>
  <si>
    <r>
      <t xml:space="preserve"> </t>
    </r>
    <r>
      <rPr>
        <sz val="9"/>
        <color indexed="8"/>
        <rFont val="Calibri"/>
        <family val="2"/>
      </rPr>
      <t>Aluno de outra IFE orientado em tese de doutorado defendida e aprovada</t>
    </r>
  </si>
  <si>
    <r>
      <t xml:space="preserve"> </t>
    </r>
    <r>
      <rPr>
        <sz val="9"/>
        <color indexed="8"/>
        <rFont val="Calibri"/>
        <family val="2"/>
      </rPr>
      <t>Aluno de outra IFE co-orientado em tese de doutorado defendida e aprovada</t>
    </r>
  </si>
  <si>
    <r>
      <t xml:space="preserve"> </t>
    </r>
    <r>
      <rPr>
        <sz val="9"/>
        <color indexed="8"/>
        <rFont val="Calibri"/>
        <family val="2"/>
      </rPr>
      <t>Aluno de outra IFE orientado em tese de doutorado em andamento</t>
    </r>
  </si>
  <si>
    <r>
      <t xml:space="preserve"> </t>
    </r>
    <r>
      <rPr>
        <sz val="9"/>
        <color indexed="8"/>
        <rFont val="Calibri"/>
        <family val="2"/>
      </rPr>
      <t>Aluno de outra IFE co-orientado em tese de doutorado em andamento</t>
    </r>
  </si>
  <si>
    <r>
      <t xml:space="preserve"> </t>
    </r>
    <r>
      <rPr>
        <sz val="9"/>
        <color indexed="8"/>
        <rFont val="Calibri"/>
        <family val="2"/>
      </rPr>
      <t>Aluno de outra IFE orientado em dissertação de mestrado defendida e aprovada</t>
    </r>
  </si>
  <si>
    <r>
      <t xml:space="preserve"> </t>
    </r>
    <r>
      <rPr>
        <sz val="9"/>
        <color indexed="8"/>
        <rFont val="Calibri"/>
        <family val="2"/>
      </rPr>
      <t>Aluno de outra IFE co-orientado em dissertação de mestrado defendida e aprovada</t>
    </r>
  </si>
  <si>
    <r>
      <t xml:space="preserve"> </t>
    </r>
    <r>
      <rPr>
        <sz val="9"/>
        <color indexed="8"/>
        <rFont val="Calibri"/>
        <family val="2"/>
      </rPr>
      <t>Aluno de outra IFE orientado em dissertação de mestrado em andamento</t>
    </r>
  </si>
  <si>
    <r>
      <t xml:space="preserve"> </t>
    </r>
    <r>
      <rPr>
        <sz val="9"/>
        <color indexed="8"/>
        <rFont val="Calibri"/>
        <family val="2"/>
      </rPr>
      <t>Aluno de outra IFE co-orientado em dissertação de mestrado em andamento</t>
    </r>
  </si>
  <si>
    <r>
      <t xml:space="preserve"> </t>
    </r>
    <r>
      <rPr>
        <sz val="9"/>
        <color indexed="8"/>
        <rFont val="Calibri"/>
        <family val="2"/>
      </rPr>
      <t xml:space="preserve">Aluno orientado em programa especial de treinamento (PET) </t>
    </r>
    <r>
      <rPr>
        <sz val="9"/>
        <color indexed="8"/>
        <rFont val="Calibri"/>
        <family val="2"/>
      </rPr>
      <t xml:space="preserve"> </t>
    </r>
  </si>
  <si>
    <r>
      <t xml:space="preserve"> </t>
    </r>
    <r>
      <rPr>
        <sz val="9"/>
        <color indexed="8"/>
        <rFont val="Calibri"/>
        <family val="2"/>
      </rPr>
      <t xml:space="preserve">Membro de banca de concurso para docente substituto </t>
    </r>
    <r>
      <rPr>
        <sz val="9"/>
        <color indexed="8"/>
        <rFont val="Calibri"/>
        <family val="2"/>
      </rPr>
      <t xml:space="preserve"> </t>
    </r>
  </si>
  <si>
    <r>
      <rPr>
        <sz val="9"/>
        <color indexed="8"/>
        <rFont val="Calibri"/>
        <family val="2"/>
      </rPr>
      <t xml:space="preserve">Estágio de Pós-Doutoral ou Estágio Sênior (pontuação por mês de estágio) </t>
    </r>
    <r>
      <rPr>
        <sz val="9"/>
        <color indexed="8"/>
        <rFont val="Calibri"/>
        <family val="2"/>
      </rPr>
      <t xml:space="preserve"> </t>
    </r>
  </si>
  <si>
    <t>Capítulo traduzido de livro publicado com selo de editora que possua corpo editorial (total máximo a ser considerado neste item são 20 pontos)</t>
  </si>
  <si>
    <t>Periódico Qualis A</t>
  </si>
  <si>
    <t>Periódico Qualis B</t>
  </si>
  <si>
    <r>
      <rPr>
        <sz val="9"/>
        <color indexed="8"/>
        <rFont val="Calibri"/>
        <family val="2"/>
      </rPr>
      <t xml:space="preserve">Periódicos não sujeitos a classificação no Qualis </t>
    </r>
    <r>
      <rPr>
        <sz val="9"/>
        <color indexed="8"/>
        <rFont val="Calibri"/>
        <family val="2"/>
      </rPr>
      <t xml:space="preserve"> </t>
    </r>
  </si>
  <si>
    <t>1.4</t>
  </si>
  <si>
    <t>Anais de congresso científico</t>
  </si>
  <si>
    <r>
      <rPr>
        <sz val="9"/>
        <color indexed="8"/>
        <rFont val="Calibri"/>
        <family val="2"/>
      </rPr>
      <t xml:space="preserve">Capítulo de livro publicado com selo de editora que possua corpo </t>
    </r>
    <r>
      <rPr>
        <sz val="9"/>
        <color indexed="8"/>
        <rFont val="Calibri"/>
        <family val="2"/>
      </rPr>
      <t>editorial  (total no máximo a ser considerado neste item são 40 pontos)</t>
    </r>
  </si>
  <si>
    <t>Tradução de livro publicado com selo de editora que possua corpo editorial</t>
  </si>
  <si>
    <t>Tradução de artigos publicados em periódicos com classificação Qualis</t>
  </si>
  <si>
    <t xml:space="preserve">Tradução de resenhas, prefácios ou verbetes  </t>
  </si>
  <si>
    <t>Livro didático desenvolvido para projetos institucionais/governamentais</t>
  </si>
  <si>
    <t>Editor de Anais de Eventos (limitado a um evento por ano) - Internacional</t>
  </si>
  <si>
    <t>Editor de Anais de Eventos (limitado a um evento por ano) - Nacional</t>
  </si>
  <si>
    <t>Editor de Anais de Eventos (limitado a um evento por ano) - Regional ou Local</t>
  </si>
  <si>
    <t>Bolsista de Produtividade do CNPq</t>
  </si>
  <si>
    <t>Criação, produção ou direção de filmes, vídeos, discos, audiovisuais, coreografias, peças ou musicais - Local ou Regional</t>
  </si>
  <si>
    <r>
      <rPr>
        <sz val="9"/>
        <color indexed="8"/>
        <rFont val="Calibri"/>
        <family val="2"/>
      </rPr>
      <t xml:space="preserve">Criação, produção ou direção de filmes, vídeos, discos, audiovisuais, coreografias, peças ou musicais </t>
    </r>
    <r>
      <rPr>
        <sz val="9"/>
        <color indexed="8"/>
        <rFont val="Calibri"/>
        <family val="2"/>
      </rPr>
      <t>- Nacional</t>
    </r>
  </si>
  <si>
    <t>Criação, produção ou direção de filmes, vídeos, discos, audiovisuais, coreografias, peças ou musicais - Internacional</t>
  </si>
  <si>
    <t>Criação de trilha sonora para cinema, televisão ou teatro</t>
  </si>
  <si>
    <t>Criação e produção de projetos de iluminação cênica, figurinos, formas animadas e similares</t>
  </si>
  <si>
    <r>
      <t>Exposições e apresentações artísticas locais ou regionais - I</t>
    </r>
    <r>
      <rPr>
        <sz val="9"/>
        <color indexed="8"/>
        <rFont val="Calibri"/>
        <family val="2"/>
      </rPr>
      <t>ndividual, camerista, solista ou ator principal</t>
    </r>
  </si>
  <si>
    <r>
      <t xml:space="preserve">Exposições e apresentações artísticas locais ou regionais - </t>
    </r>
    <r>
      <rPr>
        <sz val="9"/>
        <color indexed="8"/>
        <rFont val="Calibri"/>
        <family val="2"/>
      </rPr>
      <t xml:space="preserve">Coletiva ou coadjuvante </t>
    </r>
    <r>
      <rPr>
        <sz val="9"/>
        <color indexed="8"/>
        <rFont val="Calibri"/>
        <family val="2"/>
      </rPr>
      <t xml:space="preserve"> </t>
    </r>
  </si>
  <si>
    <r>
      <t xml:space="preserve">Exposições e apresentações artísticas nacionais - </t>
    </r>
    <r>
      <rPr>
        <sz val="9"/>
        <color indexed="8"/>
        <rFont val="Calibri"/>
        <family val="2"/>
      </rPr>
      <t xml:space="preserve">Individual, camerista, solista ou ator principal </t>
    </r>
    <r>
      <rPr>
        <sz val="9"/>
        <color indexed="8"/>
        <rFont val="Calibri"/>
        <family val="2"/>
      </rPr>
      <t xml:space="preserve"> </t>
    </r>
  </si>
  <si>
    <r>
      <rPr>
        <sz val="9"/>
        <color indexed="8"/>
        <rFont val="Calibri"/>
        <family val="2"/>
      </rPr>
      <t xml:space="preserve">Exposições e apresentações artísticas nacionais - Coletiva ou coadjuvante </t>
    </r>
    <r>
      <rPr>
        <sz val="9"/>
        <color indexed="8"/>
        <rFont val="Calibri"/>
        <family val="2"/>
      </rPr>
      <t xml:space="preserve"> </t>
    </r>
  </si>
  <si>
    <r>
      <t xml:space="preserve">Exposições e apresentações artísticas internacionais - </t>
    </r>
    <r>
      <rPr>
        <sz val="9"/>
        <color indexed="8"/>
        <rFont val="Calibri"/>
        <family val="2"/>
      </rPr>
      <t xml:space="preserve">Individual, camerista, solista ou ator principal </t>
    </r>
    <r>
      <rPr>
        <sz val="9"/>
        <color indexed="8"/>
        <rFont val="Calibri"/>
        <family val="2"/>
      </rPr>
      <t xml:space="preserve"> </t>
    </r>
  </si>
  <si>
    <t xml:space="preserve">Exposições e apresentações artísticas internacionais - Coletiva ou coadjuvante  </t>
  </si>
  <si>
    <t>9.4</t>
  </si>
  <si>
    <r>
      <t xml:space="preserve">Produção artística, arquitetônica ou de design premiada em evento - </t>
    </r>
    <r>
      <rPr>
        <sz val="9"/>
        <color indexed="8"/>
        <rFont val="Calibri"/>
        <family val="2"/>
      </rPr>
      <t xml:space="preserve">Local ou regional </t>
    </r>
    <r>
      <rPr>
        <sz val="9"/>
        <color indexed="8"/>
        <rFont val="Calibri"/>
        <family val="2"/>
      </rPr>
      <t xml:space="preserve"> </t>
    </r>
  </si>
  <si>
    <r>
      <rPr>
        <sz val="9"/>
        <color indexed="8"/>
        <rFont val="Calibri"/>
        <family val="2"/>
      </rPr>
      <t xml:space="preserve">Produção artística, arquitetônica ou de design premiada em evento - Nacional </t>
    </r>
    <r>
      <rPr>
        <sz val="9"/>
        <color indexed="8"/>
        <rFont val="Calibri"/>
        <family val="2"/>
      </rPr>
      <t xml:space="preserve"> </t>
    </r>
  </si>
  <si>
    <r>
      <t xml:space="preserve">Produção artística, arquitetônica ou de design premiada em evento - </t>
    </r>
    <r>
      <rPr>
        <sz val="9"/>
        <color indexed="8"/>
        <rFont val="Calibri"/>
        <family val="2"/>
      </rPr>
      <t xml:space="preserve">Internacional </t>
    </r>
    <r>
      <rPr>
        <sz val="9"/>
        <color indexed="8"/>
        <rFont val="Calibri"/>
        <family val="2"/>
      </rPr>
      <t xml:space="preserve"> </t>
    </r>
  </si>
  <si>
    <t>Arranjos musicais (canto, coral e orquestral)</t>
  </si>
  <si>
    <r>
      <t xml:space="preserve">Apresentação artística </t>
    </r>
    <r>
      <rPr>
        <sz val="9"/>
        <color indexed="8"/>
        <rFont val="Calibri"/>
        <family val="2"/>
      </rPr>
      <t xml:space="preserve">ou cultural em rádio ou TV </t>
    </r>
    <r>
      <rPr>
        <sz val="9"/>
        <color indexed="8"/>
        <rFont val="Calibri"/>
        <family val="2"/>
      </rPr>
      <t xml:space="preserve"> </t>
    </r>
  </si>
  <si>
    <t>Sonoplastia (Cinema, música, rádio, televisão, teatro)</t>
  </si>
  <si>
    <t>Fotos</t>
  </si>
  <si>
    <t>Fotos publicitárias, jornalísticas, portfólio ou dossiê jornalístico, ensaio jornalístico ou artístico, charge ou ilustração (total máximo a ser considerado neste item são 15 pontos)</t>
  </si>
  <si>
    <r>
      <t xml:space="preserve"> </t>
    </r>
    <r>
      <rPr>
        <sz val="9"/>
        <color indexed="8"/>
        <rFont val="Calibri"/>
        <family val="2"/>
      </rPr>
      <t xml:space="preserve">Aulas presenciais na graduação </t>
    </r>
    <r>
      <rPr>
        <sz val="9"/>
        <color indexed="8"/>
        <rFont val="Calibri"/>
        <family val="2"/>
      </rPr>
      <t xml:space="preserve"> </t>
    </r>
  </si>
  <si>
    <r>
      <t xml:space="preserve"> </t>
    </r>
    <r>
      <rPr>
        <sz val="9"/>
        <color indexed="8"/>
        <rFont val="Calibri"/>
        <family val="2"/>
      </rPr>
      <t>Aulas presenciais na pós-graduação</t>
    </r>
  </si>
  <si>
    <t>Tradução</t>
  </si>
  <si>
    <t>Resenha</t>
  </si>
  <si>
    <t>Livro Didático</t>
  </si>
  <si>
    <t>Edição</t>
  </si>
  <si>
    <t>Dissertação</t>
  </si>
  <si>
    <t>Tese</t>
  </si>
  <si>
    <t>Bolsista</t>
  </si>
  <si>
    <t>Exposição Local</t>
  </si>
  <si>
    <t>Apresentação Artística</t>
  </si>
  <si>
    <r>
      <rPr>
        <sz val="9"/>
        <color indexed="8"/>
        <rFont val="Calibri"/>
        <family val="2"/>
      </rPr>
      <t xml:space="preserve">Desenvolvimento de software para uso institucional (total máximo a ser considerado neste item são 10 pontos) </t>
    </r>
    <r>
      <rPr>
        <sz val="9"/>
        <color indexed="8"/>
        <rFont val="Calibri"/>
        <family val="2"/>
      </rPr>
      <t xml:space="preserve"> </t>
    </r>
  </si>
  <si>
    <t>Membro de corpo editorial de periódicos com classificação Qualis ou de editora universitária/científica</t>
  </si>
  <si>
    <t>Parecer ad hoc de avaliação para publicação de livros de editoras com corpo editorial (total máximo a ser considerado neste item são 30 pontos)</t>
  </si>
  <si>
    <t>Parecer ad hoc de avaliação de artigos para publicação em periódicos especializados com corpo editorial (total máximo a ser considerado neste item são 30 pontos)</t>
  </si>
  <si>
    <t>Parecer ad hoc referente a trabalhos a serem apresentados em eventos (total máximo a ser considerado neste item são 20 pontos) - Trabalho completo</t>
  </si>
  <si>
    <t>Parecer ad hoc referente a trabalhos a serem apresentados em eventos (total máximo a ser considerado neste item são 20 pontos) - Resumo Expandido</t>
  </si>
  <si>
    <t>Parecer ad hoc referente a trabalhos a serem apresentados em eventos (total máximo a ser considerado neste item são 20 pontos) - Resumo</t>
  </si>
  <si>
    <t>Revisão ad hoc de periódico científico com classificação Qualis ou de livro publicado com selo de editora que possua corpo editorial (total máximo a ser considerado neste item são 20 pontos)</t>
  </si>
  <si>
    <t xml:space="preserve">Coordenção de mesas redondas, simpósios, ou sessões de comunicações (total máximo a ser considerado neste item são 10 pontos) </t>
  </si>
  <si>
    <r>
      <rPr>
        <sz val="9"/>
        <color indexed="8"/>
        <rFont val="Calibri"/>
        <family val="2"/>
      </rPr>
      <t xml:space="preserve">Parecer com Anotação de Responsabilidade Técnica (ART) </t>
    </r>
    <r>
      <rPr>
        <sz val="9"/>
        <color indexed="8"/>
        <rFont val="Calibri"/>
        <family val="2"/>
      </rPr>
      <t xml:space="preserve"> ou Registro de Responsabilidade Técnica (RRT)</t>
    </r>
  </si>
  <si>
    <r>
      <rPr>
        <sz val="9"/>
        <color indexed="8"/>
        <rFont val="Calibri"/>
        <family val="2"/>
      </rPr>
      <t xml:space="preserve">Parecer sem Anotação de Responsabilidade Técnica (ART) </t>
    </r>
    <r>
      <rPr>
        <sz val="9"/>
        <color indexed="8"/>
        <rFont val="Calibri"/>
        <family val="2"/>
      </rPr>
      <t xml:space="preserve"> ou Registro de Responsabilidade Técnica (RRT)</t>
    </r>
  </si>
  <si>
    <t>15.1</t>
  </si>
  <si>
    <t>15.2</t>
  </si>
  <si>
    <t>15.3</t>
  </si>
  <si>
    <t>15.4</t>
  </si>
  <si>
    <r>
      <rPr>
        <sz val="9"/>
        <color indexed="8"/>
        <rFont val="Calibri"/>
        <family val="2"/>
      </rPr>
      <t xml:space="preserve">Projeto ou relatório técnico com Anotação de Responsabilidade Técnica (ART) </t>
    </r>
    <r>
      <rPr>
        <sz val="9"/>
        <color indexed="8"/>
        <rFont val="Calibri"/>
        <family val="2"/>
      </rPr>
      <t xml:space="preserve"> ou Registro de Responsabilidade Técnica (RRT)</t>
    </r>
  </si>
  <si>
    <r>
      <rPr>
        <sz val="9"/>
        <color indexed="8"/>
        <rFont val="Calibri"/>
        <family val="2"/>
      </rPr>
      <t xml:space="preserve">Projeto ou relatório técnico sem Anotação de Responsabilidade Técnica (ART) </t>
    </r>
    <r>
      <rPr>
        <sz val="9"/>
        <color indexed="8"/>
        <rFont val="Calibri"/>
        <family val="2"/>
      </rPr>
      <t xml:space="preserve"> ou Registro de Responsabilidade Técnica (RRT)</t>
    </r>
  </si>
  <si>
    <t xml:space="preserve">Anais, Manuais, catálogos, boletins, com ficha bibliográfica (organizador/ redator)  </t>
  </si>
  <si>
    <t xml:space="preserve">Produção e publicação de mapas, cartas ou similares  </t>
  </si>
  <si>
    <r>
      <rPr>
        <sz val="9"/>
        <color indexed="10"/>
        <rFont val="Calibri"/>
        <family val="2"/>
      </rPr>
      <t xml:space="preserve">Conservação de obra artística  </t>
    </r>
  </si>
  <si>
    <t>Desenvolvimento de maquete</t>
  </si>
  <si>
    <t>19.1</t>
  </si>
  <si>
    <t>19.2</t>
  </si>
  <si>
    <t>21.1</t>
  </si>
  <si>
    <t>21.2</t>
  </si>
  <si>
    <t>Participante (cinema, vídeos, rádio, TV ou mídias digitais)</t>
  </si>
  <si>
    <t>Editor, roteirista, diretor e produtor (cinema, vídeos, rádio, TV ou mídias digitais)</t>
  </si>
  <si>
    <t>Criação e manutenção de páginas em Redes Sociais, websites e blogs, vinculados aos projetos de ensino, pesquisa e extensão, na área de atuação do professor (total máximo a ser considerado neste item são 4 pontos)</t>
  </si>
  <si>
    <t>Partipação em entrevista, mesa redonda, comentário ou programa de rádio, TV, impressos e mídia digital, vinculados à área de atuação do professor (máximo 10 pontos) - Regional ou Local</t>
  </si>
  <si>
    <t>Partipação em entrevista, mesa redonda, comentário ou programa de rádio, TV, impressos e mídia digital, vinculados à área de atuação do professor (máximo 10 pontos) - Nacional</t>
  </si>
  <si>
    <t>Partipação em entrevista, mesa redonda, comentário ou programa de rádio, TV, impressos e mídia digital, vinculados à área de atuação do professor (máximo 10 pontos) - Internacional</t>
  </si>
  <si>
    <t>23.1</t>
  </si>
  <si>
    <t>23.2</t>
  </si>
  <si>
    <t>23.3</t>
  </si>
  <si>
    <t>Organização em caderno de programação e resumos de eventos (total mázimo a ser considerado neste item são 9 pontos)</t>
  </si>
  <si>
    <t xml:space="preserve">Coordenador de projeto de extensão aprovado com comprovação de financiamento (exceto bolsas)  </t>
  </si>
  <si>
    <t xml:space="preserve">Coordenador de projeto ou programa de extensão/cultura cadastrado na PROEC (total máximo a ser considerado neste item são 15 pontos)  </t>
  </si>
  <si>
    <r>
      <rPr>
        <sz val="9"/>
        <color indexed="10"/>
        <rFont val="Calibri"/>
        <family val="2"/>
      </rPr>
      <t xml:space="preserve">Coordenação de contratos e de convênios de cooperação institucional internacional  </t>
    </r>
  </si>
  <si>
    <r>
      <rPr>
        <sz val="9"/>
        <color indexed="10"/>
        <rFont val="Calibri"/>
        <family val="2"/>
      </rPr>
      <t xml:space="preserve">Coordenação de contratos e de convênios de cooperação institucional nacional  </t>
    </r>
  </si>
  <si>
    <r>
      <rPr>
        <sz val="9"/>
        <color indexed="10"/>
        <rFont val="Calibri"/>
        <family val="2"/>
      </rPr>
      <t xml:space="preserve">Participante de projeto de extensão/cultura cadastrado na PROEC (máximo de 15 pontos)  </t>
    </r>
  </si>
  <si>
    <r>
      <t>Palestrante, conferencista, participante ou coordenador de mesa redonda em evento científico, cultural ou artístico - I</t>
    </r>
    <r>
      <rPr>
        <sz val="9"/>
        <color indexed="8"/>
        <rFont val="Calibri"/>
        <family val="2"/>
      </rPr>
      <t xml:space="preserve">nternacional (máximo de 15 pontos) </t>
    </r>
    <r>
      <rPr>
        <sz val="9"/>
        <color indexed="8"/>
        <rFont val="Calibri"/>
        <family val="2"/>
      </rPr>
      <t xml:space="preserve"> </t>
    </r>
  </si>
  <si>
    <r>
      <t>Palestrante, conferencista, participante ou coordenador de mesa redonda em evento científico, cultural ou artístico - N</t>
    </r>
    <r>
      <rPr>
        <sz val="9"/>
        <color indexed="8"/>
        <rFont val="Calibri"/>
        <family val="2"/>
      </rPr>
      <t xml:space="preserve">acional (máximo de 12 pontos) </t>
    </r>
    <r>
      <rPr>
        <sz val="9"/>
        <color indexed="8"/>
        <rFont val="Calibri"/>
        <family val="2"/>
      </rPr>
      <t xml:space="preserve"> </t>
    </r>
  </si>
  <si>
    <r>
      <t>Palestrante, conferencista, participante ou coordenador de mesa redonda em evento científico, cultural ou artístico - R</t>
    </r>
    <r>
      <rPr>
        <sz val="9"/>
        <color indexed="8"/>
        <rFont val="Calibri"/>
        <family val="2"/>
      </rPr>
      <t xml:space="preserve">egional ou local (máximo de 10 pontos) </t>
    </r>
    <r>
      <rPr>
        <sz val="9"/>
        <color indexed="8"/>
        <rFont val="Calibri"/>
        <family val="2"/>
      </rPr>
      <t xml:space="preserve"> </t>
    </r>
  </si>
  <si>
    <r>
      <t xml:space="preserve">Promoção ou produção de eventos artísticos e científicos locais - </t>
    </r>
    <r>
      <rPr>
        <sz val="9"/>
        <color indexed="8"/>
        <rFont val="Calibri"/>
        <family val="2"/>
      </rPr>
      <t xml:space="preserve">Presidente </t>
    </r>
    <r>
      <rPr>
        <sz val="9"/>
        <color indexed="8"/>
        <rFont val="Calibri"/>
        <family val="2"/>
      </rPr>
      <t xml:space="preserve"> </t>
    </r>
  </si>
  <si>
    <r>
      <rPr>
        <sz val="9"/>
        <color indexed="8"/>
        <rFont val="Calibri"/>
        <family val="2"/>
      </rPr>
      <t xml:space="preserve">Promoção ou produção de eventos artísticos e científicos locais - Comissão organizadora </t>
    </r>
    <r>
      <rPr>
        <sz val="9"/>
        <color indexed="8"/>
        <rFont val="Calibri"/>
        <family val="2"/>
      </rPr>
      <t xml:space="preserve"> </t>
    </r>
  </si>
  <si>
    <r>
      <t xml:space="preserve">Promoção ou produção de eventos artísticos e científicos regionais - </t>
    </r>
    <r>
      <rPr>
        <sz val="9"/>
        <color indexed="8"/>
        <rFont val="Calibri"/>
        <family val="2"/>
      </rPr>
      <t xml:space="preserve">Presidente </t>
    </r>
    <r>
      <rPr>
        <sz val="9"/>
        <color indexed="8"/>
        <rFont val="Calibri"/>
        <family val="2"/>
      </rPr>
      <t xml:space="preserve"> </t>
    </r>
  </si>
  <si>
    <r>
      <t xml:space="preserve">Promoção ou produção de eventos artísticos e científicos regionais - </t>
    </r>
    <r>
      <rPr>
        <sz val="9"/>
        <color indexed="8"/>
        <rFont val="Calibri"/>
        <family val="2"/>
      </rPr>
      <t xml:space="preserve">Comissão organizadora </t>
    </r>
    <r>
      <rPr>
        <sz val="9"/>
        <color indexed="8"/>
        <rFont val="Calibri"/>
        <family val="2"/>
      </rPr>
      <t xml:space="preserve"> </t>
    </r>
  </si>
  <si>
    <r>
      <t xml:space="preserve">Promoção ou produção de eventos artísticos e científicos nacionais - </t>
    </r>
    <r>
      <rPr>
        <sz val="9"/>
        <color indexed="8"/>
        <rFont val="Calibri"/>
        <family val="2"/>
      </rPr>
      <t xml:space="preserve">Presidente </t>
    </r>
    <r>
      <rPr>
        <sz val="9"/>
        <color indexed="8"/>
        <rFont val="Calibri"/>
        <family val="2"/>
      </rPr>
      <t xml:space="preserve"> </t>
    </r>
  </si>
  <si>
    <r>
      <t xml:space="preserve">Promoção ou produção de eventos artísticos e científicos nacionais - </t>
    </r>
    <r>
      <rPr>
        <sz val="9"/>
        <color indexed="8"/>
        <rFont val="Calibri"/>
        <family val="2"/>
      </rPr>
      <t xml:space="preserve">Comissão organizadora </t>
    </r>
    <r>
      <rPr>
        <sz val="9"/>
        <color indexed="8"/>
        <rFont val="Calibri"/>
        <family val="2"/>
      </rPr>
      <t xml:space="preserve"> </t>
    </r>
  </si>
  <si>
    <r>
      <t xml:space="preserve"> Promoção ou produção de eventos artísticos e científicos internacionais - </t>
    </r>
    <r>
      <rPr>
        <sz val="9"/>
        <color indexed="8"/>
        <rFont val="Calibri"/>
        <family val="2"/>
      </rPr>
      <t xml:space="preserve">Presidente </t>
    </r>
    <r>
      <rPr>
        <sz val="9"/>
        <color indexed="8"/>
        <rFont val="Calibri"/>
        <family val="2"/>
      </rPr>
      <t xml:space="preserve"> </t>
    </r>
  </si>
  <si>
    <r>
      <t xml:space="preserve"> Promoção ou produção de eventos artísticos e científicos internacionais - </t>
    </r>
    <r>
      <rPr>
        <sz val="9"/>
        <color indexed="8"/>
        <rFont val="Calibri"/>
        <family val="2"/>
      </rPr>
      <t xml:space="preserve">Comissão organizadora </t>
    </r>
    <r>
      <rPr>
        <sz val="9"/>
        <color indexed="8"/>
        <rFont val="Calibri"/>
        <family val="2"/>
      </rPr>
      <t xml:space="preserve"> </t>
    </r>
  </si>
  <si>
    <t>I - ENSINO</t>
  </si>
  <si>
    <t>II-1 - PRODUÇÃO CIENTÍFICA</t>
  </si>
  <si>
    <t>II-2 - PRODUÇÃO ARTÍSTICA E CULTURAL</t>
  </si>
  <si>
    <t>II-3 - PRODUÇÃO TÉCNICA E TECNOLÓGICA</t>
  </si>
  <si>
    <t>II-4 - PRODUÇÃO - OUTROS TIPOS</t>
  </si>
  <si>
    <t>III-1 - PESQUISA E EXTENSÃO</t>
  </si>
  <si>
    <t>III-2 - EXTENSÃO</t>
  </si>
  <si>
    <t>Diretor de Regional da UFG</t>
  </si>
  <si>
    <t>Vice-Diretor de Regional da UFG</t>
  </si>
  <si>
    <t>Coordenadores das Regionais paralelos aos Pró-Reitores da UFG</t>
  </si>
  <si>
    <t>Chefe de Gabinete da Reitoria</t>
  </si>
  <si>
    <t>Coordenador ou Assessor vinculado à Reitoria</t>
  </si>
  <si>
    <t xml:space="preserve"> Assessor vinculado à Diretoria de Regional</t>
  </si>
  <si>
    <t>Diretor de Unidade Acadêmica ou Chefe de Unidade Acadêmica Especial ou do CEPAE</t>
  </si>
  <si>
    <t>Diretor Geral do Hospital das Clínicas</t>
  </si>
  <si>
    <t>Coordenador ou Assessor vinculado às Pró-Reitorias ou às Coordenações das Regionais da UFG</t>
  </si>
  <si>
    <t>Coordenador de Programa de Pós-Graduação stricto sensu</t>
  </si>
  <si>
    <t>Coordenador de Curso de Ensino Básico ou Graduação</t>
  </si>
  <si>
    <t>Vice-Diretor de Unidade Acadêmica ou Subchefe de Unidade Acadêmica Especial ou do CEPAE</t>
  </si>
  <si>
    <t>Diretor do Hospital Veterinário</t>
  </si>
  <si>
    <t>Direto de Órgão da Administração (CERCOMP, CGA, CEGRAF, CIAR, DDRH, CS, SIASS, Museu, Rádio, Biblioteca, etc.)</t>
  </si>
  <si>
    <t>IV-2 - ATIVIDADES ADMINISTRATIVAS</t>
  </si>
  <si>
    <t>IV-1 - ATIVIDADES ADMINISTRATIVAS E DE REPRESENTAÇÃO - DIREÇÃO E FUNÇÃO GRATIFICADA</t>
  </si>
  <si>
    <r>
      <rPr>
        <sz val="9"/>
        <color indexed="8"/>
        <rFont val="Calibri"/>
        <family val="2"/>
      </rPr>
      <t xml:space="preserve">Coordenador de curso de especialização, residência médica ou residência multiprofissional em saúde (total máximo a ser considerado neste item são de 10 pontos por ano) </t>
    </r>
    <r>
      <rPr>
        <sz val="9"/>
        <color indexed="8"/>
        <rFont val="Calibri"/>
        <family val="2"/>
      </rPr>
      <t xml:space="preserve"> </t>
    </r>
  </si>
  <si>
    <t>Vice-Diretor do CIAR ou Subcoordenadores de Cursos dePós-Graduação stricto sensu (número de pontos atribuído a cada mês de efetivo exercício no cargo)</t>
  </si>
  <si>
    <t>Membro do Conselho de Curadores ou das Câmaras Superiores Setoriais ou do Planário do CEPEC ou de Conselho de Fundações</t>
  </si>
  <si>
    <t>Membro do Conselho Gestor das Regionais ou das Câmaras Regionais Setoriais</t>
  </si>
  <si>
    <t>6.3</t>
  </si>
  <si>
    <t>6.4</t>
  </si>
  <si>
    <t>6.5</t>
  </si>
  <si>
    <t>6.6</t>
  </si>
  <si>
    <t>Atividades acadêmicas ou administrativas designadas por portaria do Reitor, Pró-Reitor ou Diretor de Unidade Acdêmica, ou Chefe de Unidade Adacêmica Especial ou o Diretor do CEPAE - Com carga horária menor ou igual a 30 horas</t>
  </si>
  <si>
    <t>Atividades acadêmicas ou administrativas designadas por portaria do Reitor, Pró-Reitor ou Diretor de Unidade Acdêmica, ou Chefe de Unidade Adacêmica Especial ou o Diretor do CEPAE - Com carga horária maior que 30 horas e menor ou igual a 60 horas</t>
  </si>
  <si>
    <t>Atividades acadêmicas ou administrativas designadas por portaria do Reitor, Pró-Reitor ou Diretor de Unidade Acdêmica, ou Chefe de Unidade Adacêmica Especial ou o Diretor do CEPAE - Com carga horária maior que 60 horas e menor ou igual a 90 horas</t>
  </si>
  <si>
    <t>Atividades acadêmicas ou administrativas designadas por portaria do Reitor, Pró-Reitor ou Diretor de Unidade Acdêmica, ou Chefe de Unidade Adacêmica Especial ou o Diretor do CEPAE - Com carga horária maior que 90 horas e menor ou igual a 120 horas</t>
  </si>
  <si>
    <t>Atividades acadêmicas ou administrativas designadas por portaria do Reitor, Pró-Reitor ou Diretor de Unidade Acdêmica, ou Chefe de Unidade Adacêmica Especial ou o Diretor do CEPAE - Com carga horária maior que 120 horas e menor ou igual a 150 horas</t>
  </si>
  <si>
    <t>Atividades acadêmicas ou administrativas designadas por portaria do Reitor, Pró-Reitor ou Diretor de Unidade Acdêmica, ou Chefe de Unidade Adacêmica Especial ou o Diretor do CEPAE - Com carga horária maior que 150 horas</t>
  </si>
  <si>
    <t>IV-3 - OUTRAS ATIVIDADES ADMINISTRATIVAS</t>
  </si>
  <si>
    <t>Presidente dos Comitês de Ética em Pesquisa (CEP) ou das Comissões de Ética no Uso de Animais (CEUA)</t>
  </si>
  <si>
    <t>Presidente da Comissão de Avaliação Institucional ou da Comissão Própria de Avaliação</t>
  </si>
  <si>
    <t>Membros da Coordenação Permanente do Centro de Seleção</t>
  </si>
  <si>
    <t>Diretores do Hospital das Clínicas</t>
  </si>
  <si>
    <t>Membros da CPPD, da Comissão de Avaliação Institucional , da Comissão Própria de Avaliação, da CAD</t>
  </si>
  <si>
    <t>Membros da CPAD ou da Comissão de Sindicância ou da Comissão de Processo Administrativo</t>
  </si>
  <si>
    <t>Membro do NDE</t>
  </si>
  <si>
    <t>Gestro de Convênios/Projetos Internacionais da Coordenadoria de Assuntos Internacionais</t>
  </si>
  <si>
    <t>Coordenador ou Presidente da Comissão responsável pelas atividades de Pesqisa/Ensino/Extensão/Estágio das Unidades Acadêmicas ou Unidades Acadêmicas Especiais</t>
  </si>
  <si>
    <t>Chefia de Departamento e respectivo vice ou atividades equivalentes</t>
  </si>
  <si>
    <t>Chefe deo Pronto Socorro ou da Maternidade ou do CEROF do Hospital das Clínicas da UFG e respectivo vice</t>
  </si>
  <si>
    <t>Memros dos Comitês de Ética em Pesquisa (CEP) ou das Comissões de Ética no Uso de Animais (CEUA)</t>
  </si>
  <si>
    <t>20.1</t>
  </si>
  <si>
    <t>20.2</t>
  </si>
  <si>
    <t>20.3</t>
  </si>
  <si>
    <t>20.4</t>
  </si>
  <si>
    <t>Membros do Comitê interno do PIBIC</t>
  </si>
  <si>
    <t>Orientador Técnico Titular de Empresa Júnior</t>
  </si>
  <si>
    <t>Orientador Técnico Colaborador de Empresa Júnior</t>
  </si>
  <si>
    <t>Coordenador de Monitoria</t>
  </si>
  <si>
    <t>Coordenador de Módulo de Metodologia Ativa</t>
  </si>
  <si>
    <t>Coordenador de Trabalho de Conclusã de Curso ou de Prática como Componente Curricular</t>
  </si>
  <si>
    <t>Editor de revistas, periódicos ou jornais com periodicidade regular com classificação Qualis A</t>
  </si>
  <si>
    <t>Editor de revistas, periódicos ou jornais com periodicidade regular com classificação Qualis B</t>
  </si>
  <si>
    <t>Editor de revistas, periódicos ou jornais com periodicidade regular com classificação Qualis C</t>
  </si>
  <si>
    <t>Editor de revistas, periódicos ou jornais com periodicidade regular sem classificação Qualis</t>
  </si>
  <si>
    <r>
      <t xml:space="preserve"> </t>
    </r>
    <r>
      <rPr>
        <sz val="9"/>
        <color indexed="8"/>
        <rFont val="Calibri"/>
        <family val="2"/>
      </rPr>
      <t>Membros de Comitê de assessoramento de agências oficiais de fomento (FAPs, Finep, Capes, CNPq)]</t>
    </r>
  </si>
  <si>
    <t>Membros de Comissões ou Conselhos ou Comitês de Órgãos Governamentais (INEP, CNE, outros)</t>
  </si>
  <si>
    <t>IV-4 - ATIVIDADES DE REPRESENTAÇÃO FORA DA UFG</t>
  </si>
  <si>
    <t>V-1 - ATIVIDADES ACADÊMICAS - ORIENTAÇÃO</t>
  </si>
  <si>
    <t>Representante titular em coselho de classe profissional com carga horária igual ou superior a 150 horas</t>
  </si>
  <si>
    <r>
      <rPr>
        <sz val="9"/>
        <color indexed="8"/>
        <rFont val="Calibri"/>
        <family val="2"/>
      </rPr>
      <t xml:space="preserve">Presidente do Sindicato de Docentes da UFG </t>
    </r>
    <r>
      <rPr>
        <sz val="9"/>
        <color indexed="8"/>
        <rFont val="Calibri"/>
        <family val="2"/>
      </rPr>
      <t xml:space="preserve"> </t>
    </r>
  </si>
  <si>
    <r>
      <rPr>
        <sz val="9"/>
        <color indexed="8"/>
        <rFont val="Calibri"/>
        <family val="2"/>
      </rPr>
      <t xml:space="preserve">Diretor do Sindicato de Docentes da UFG </t>
    </r>
    <r>
      <rPr>
        <sz val="9"/>
        <color indexed="8"/>
        <rFont val="Calibri"/>
        <family val="2"/>
      </rPr>
      <t xml:space="preserve"> </t>
    </r>
  </si>
  <si>
    <r>
      <rPr>
        <sz val="9"/>
        <color indexed="8"/>
        <rFont val="Calibri"/>
        <family val="2"/>
      </rPr>
      <t xml:space="preserve">Aluno orientado em monografia de especialização aprovada (máximo de 12 pontos) </t>
    </r>
    <r>
      <rPr>
        <sz val="9"/>
        <color indexed="8"/>
        <rFont val="Calibri"/>
        <family val="2"/>
      </rPr>
      <t xml:space="preserve"> </t>
    </r>
  </si>
  <si>
    <r>
      <t xml:space="preserve"> </t>
    </r>
    <r>
      <rPr>
        <sz val="9"/>
        <color indexed="8"/>
        <rFont val="Calibri"/>
        <family val="2"/>
      </rPr>
      <t>Aluno orientado em estágio curricular obrigatório</t>
    </r>
  </si>
  <si>
    <r>
      <rPr>
        <sz val="9"/>
        <color indexed="8"/>
        <rFont val="Calibri"/>
        <family val="2"/>
      </rPr>
      <t xml:space="preserve">Aluno orientado em programas institucionais de iniciação científica, tecnológica, extensão, ensino e similares (PIBIC/PIVIC/PIBIT/PIVITI/ITI/ITC/PROLICEN/PICME-OBMEP/PROBEC/PROVEC/PIBID) </t>
    </r>
    <r>
      <rPr>
        <sz val="9"/>
        <color indexed="8"/>
        <rFont val="Calibri"/>
        <family val="2"/>
      </rPr>
      <t xml:space="preserve"> </t>
    </r>
  </si>
  <si>
    <r>
      <t xml:space="preserve"> </t>
    </r>
    <r>
      <rPr>
        <sz val="9"/>
        <color indexed="8"/>
        <rFont val="Calibri"/>
        <family val="2"/>
      </rPr>
      <t xml:space="preserve">Aluno orientado em programas institucionais de iniciação científica júnior, jovens talentos, apoio técnicoe similares </t>
    </r>
    <r>
      <rPr>
        <sz val="9"/>
        <color indexed="8"/>
        <rFont val="Calibri"/>
        <family val="2"/>
      </rPr>
      <t xml:space="preserve"> </t>
    </r>
  </si>
  <si>
    <r>
      <t xml:space="preserve"> </t>
    </r>
    <r>
      <rPr>
        <sz val="9"/>
        <color indexed="8"/>
        <rFont val="Calibri"/>
        <family val="2"/>
      </rPr>
      <t>Aluno orientado com bolsa de pesquisa/inovação/extensão/cultura/ensino</t>
    </r>
  </si>
  <si>
    <r>
      <t xml:space="preserve"> </t>
    </r>
    <r>
      <rPr>
        <sz val="9"/>
        <color indexed="8"/>
        <rFont val="Calibri"/>
        <family val="2"/>
      </rPr>
      <t>Aluno orientado sem bolsa de pesquisa/inovação/extensão/cultura/ensino</t>
    </r>
  </si>
  <si>
    <t>Aluno orientado em programa de monitoria</t>
  </si>
  <si>
    <t>Aluno orientado em estágio curricular não obrigatório ou estágio docência</t>
  </si>
  <si>
    <t>Aluno com deficiência, trnastornos gloais do desenvolvidmento e altas habilidades/superdotação orientado em programa de apoio pedagógico ou em trabalho final de curso (ptal máximo a ser conisderado neste item são 40 pontos)</t>
  </si>
  <si>
    <t>Pesquisador supervisionado em estágio de pós-doutoramento
(PRODOC, PNPD, DCR, PDJ, PDS e similares)</t>
  </si>
  <si>
    <r>
      <t xml:space="preserve"> </t>
    </r>
    <r>
      <rPr>
        <sz val="9"/>
        <color indexed="8"/>
        <rFont val="Calibri"/>
        <family val="2"/>
      </rPr>
      <t>Aluno orientado em atividade de Preceptoria</t>
    </r>
  </si>
  <si>
    <t>Aluno orientado em atividade de Tutoria</t>
  </si>
  <si>
    <t>Aluno orientado em Programa de Intercâmbio Internacional</t>
  </si>
  <si>
    <t>35</t>
  </si>
  <si>
    <t>Aluno de baixo rendimento acompanhado/orientado por meio de um projeto de ensino aprovado em reunião do Conselho Diretor da Unidade Acadêmica ou em reunião do Colegiado da Unidade Acadêmica Especial (máximo 20 pontos)</t>
  </si>
  <si>
    <t>V-2 - ATIVIDADES ACADÊMICAS - BANCAS E CURSOS</t>
  </si>
  <si>
    <r>
      <t>Membro de banca de concurso para docente efetivo - n</t>
    </r>
    <r>
      <rPr>
        <sz val="9"/>
        <color indexed="8"/>
        <rFont val="Calibri"/>
        <family val="2"/>
      </rPr>
      <t xml:space="preserve">a instituição </t>
    </r>
    <r>
      <rPr>
        <sz val="9"/>
        <color indexed="8"/>
        <rFont val="Calibri"/>
        <family val="2"/>
      </rPr>
      <t xml:space="preserve"> </t>
    </r>
  </si>
  <si>
    <r>
      <t xml:space="preserve"> Membro de banca de concurso para docente efetivo - e</t>
    </r>
    <r>
      <rPr>
        <sz val="9"/>
        <color indexed="8"/>
        <rFont val="Calibri"/>
        <family val="2"/>
      </rPr>
      <t xml:space="preserve">m outra instituição </t>
    </r>
    <r>
      <rPr>
        <sz val="9"/>
        <color indexed="8"/>
        <rFont val="Calibri"/>
        <family val="2"/>
      </rPr>
      <t xml:space="preserve"> </t>
    </r>
  </si>
  <si>
    <r>
      <t>Membro de banca de defesa de dissertação de mestrado - n</t>
    </r>
    <r>
      <rPr>
        <sz val="9"/>
        <color indexed="8"/>
        <rFont val="Calibri"/>
        <family val="2"/>
      </rPr>
      <t xml:space="preserve">a Instituição </t>
    </r>
    <r>
      <rPr>
        <sz val="9"/>
        <color indexed="8"/>
        <rFont val="Calibri"/>
        <family val="2"/>
      </rPr>
      <t xml:space="preserve"> </t>
    </r>
  </si>
  <si>
    <t>Membro de banca de defesa de dissertação de mestrado - em outra Instituição</t>
  </si>
  <si>
    <r>
      <t>Membro de banca de defesa de tese de doutorado - n</t>
    </r>
    <r>
      <rPr>
        <sz val="9"/>
        <color indexed="8"/>
        <rFont val="Calibri"/>
        <family val="2"/>
      </rPr>
      <t xml:space="preserve">a instituição </t>
    </r>
    <r>
      <rPr>
        <sz val="9"/>
        <color indexed="8"/>
        <rFont val="Calibri"/>
        <family val="2"/>
      </rPr>
      <t xml:space="preserve"> </t>
    </r>
  </si>
  <si>
    <r>
      <t xml:space="preserve"> Membro de banca de defesa de tese de doutorado - </t>
    </r>
    <r>
      <rPr>
        <sz val="9"/>
        <color indexed="8"/>
        <rFont val="Calibri"/>
        <family val="2"/>
      </rPr>
      <t xml:space="preserve">em outra Instituição </t>
    </r>
    <r>
      <rPr>
        <sz val="9"/>
        <color indexed="8"/>
        <rFont val="Calibri"/>
        <family val="2"/>
      </rPr>
      <t xml:space="preserve"> </t>
    </r>
  </si>
  <si>
    <r>
      <t>Membro de banca de qualificação de mestrado - n</t>
    </r>
    <r>
      <rPr>
        <sz val="9"/>
        <color indexed="8"/>
        <rFont val="Calibri"/>
        <family val="2"/>
      </rPr>
      <t xml:space="preserve">a Instituição </t>
    </r>
    <r>
      <rPr>
        <sz val="9"/>
        <color indexed="8"/>
        <rFont val="Calibri"/>
        <family val="2"/>
      </rPr>
      <t xml:space="preserve"> </t>
    </r>
  </si>
  <si>
    <r>
      <t>Membro de banca de qualificação de mestrado - e</t>
    </r>
    <r>
      <rPr>
        <sz val="9"/>
        <color indexed="8"/>
        <rFont val="Calibri"/>
        <family val="2"/>
      </rPr>
      <t xml:space="preserve">m outra instituição </t>
    </r>
    <r>
      <rPr>
        <sz val="9"/>
        <color indexed="8"/>
        <rFont val="Calibri"/>
        <family val="2"/>
      </rPr>
      <t xml:space="preserve"> </t>
    </r>
  </si>
  <si>
    <r>
      <t xml:space="preserve">Membro de banca de qualificação de doutorado - </t>
    </r>
    <r>
      <rPr>
        <sz val="9"/>
        <color indexed="8"/>
        <rFont val="Calibri"/>
        <family val="2"/>
      </rPr>
      <t xml:space="preserve">Na instituição </t>
    </r>
    <r>
      <rPr>
        <sz val="9"/>
        <color indexed="8"/>
        <rFont val="Calibri"/>
        <family val="2"/>
      </rPr>
      <t xml:space="preserve"> </t>
    </r>
  </si>
  <si>
    <r>
      <rPr>
        <sz val="9"/>
        <color indexed="8"/>
        <rFont val="Calibri"/>
        <family val="2"/>
      </rPr>
      <t xml:space="preserve">Membro de banca de qualificação de doutorado - em outra instituição </t>
    </r>
    <r>
      <rPr>
        <sz val="9"/>
        <color indexed="8"/>
        <rFont val="Calibri"/>
        <family val="2"/>
      </rPr>
      <t xml:space="preserve"> </t>
    </r>
  </si>
  <si>
    <r>
      <t xml:space="preserve"> </t>
    </r>
    <r>
      <rPr>
        <sz val="9"/>
        <color indexed="8"/>
        <rFont val="Calibri"/>
        <family val="2"/>
      </rPr>
      <t>Membro de banca de avaliação de memorial ou de tese inédita para promoção à Classe E, com denominação de Professor Titular - na Instituição</t>
    </r>
  </si>
  <si>
    <r>
      <t xml:space="preserve"> </t>
    </r>
    <r>
      <rPr>
        <sz val="9"/>
        <color indexed="8"/>
        <rFont val="Calibri"/>
        <family val="2"/>
      </rPr>
      <t>Membro de banca de avaliação de memorial ou de tese inédita para promoção à Classe E, com denominação de Professor Titular - em outra Instituição</t>
    </r>
  </si>
  <si>
    <t>Membro de Banca de defesa de monografia, projeto final de curso e outros tipos de bancas (total máximo a ser considerado neste item são 12 pontos)</t>
  </si>
  <si>
    <t>Membro de corpo de júri - Concursos internacionais</t>
  </si>
  <si>
    <t>Membro de corpo de júri - Concursos nacionais</t>
  </si>
  <si>
    <t>Docente regularmente matriculado em curso de Pós-Graduação stricto sensu com relatórios de pós-graduação aprovados (pontuação por mês de curso)</t>
  </si>
  <si>
    <t>Docente em licença para capacitação (Artigo 87, Lei N.8112), com relatório final aprovado em reunião do Conselho Diretor da Unidade Acadêmica ou do Colegiado da Unidade Acadêmica Especial (pontuação por mês de licença)</t>
  </si>
  <si>
    <t>Participação em Congressos, Seminários, Encontros, Jornadas etc. (total máximo a ser considerado neste item são 10 pontos)</t>
  </si>
  <si>
    <t>Membro representante de classe da carreira docente no CONSUNI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</si>
</sst>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font>
    <font>
      <b/>
      <sz val="10"/>
      <color indexed="8"/>
      <name val="Calibri"/>
      <family val="2"/>
    </font>
    <font>
      <b/>
      <sz val="10"/>
      <name val="Calibri"/>
      <family val="2"/>
    </font>
    <font>
      <sz val="10"/>
      <name val="Calibri"/>
      <family val="2"/>
    </font>
    <font>
      <b/>
      <sz val="11"/>
      <color indexed="8"/>
      <name val="Calibri"/>
      <family val="2"/>
    </font>
    <font>
      <sz val="10"/>
      <color indexed="8"/>
      <name val="Calibri"/>
      <family val="2"/>
    </font>
    <font>
      <sz val="9"/>
      <name val="Calibri"/>
      <family val="2"/>
    </font>
    <font>
      <sz val="9"/>
      <color indexed="8"/>
      <name val="Calibri"/>
      <family val="2"/>
    </font>
    <font>
      <sz val="9"/>
      <color indexed="8"/>
      <name val="Calibri"/>
      <family val="2"/>
    </font>
    <font>
      <i/>
      <sz val="9"/>
      <color indexed="8"/>
      <name val="Calibri"/>
      <family val="2"/>
    </font>
    <font>
      <sz val="9"/>
      <color indexed="10"/>
      <name val="Calibri"/>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sz val="11"/>
      <color rgb="FF3F3F76"/>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sz val="9"/>
      <name val="Calibri"/>
      <family val="2"/>
      <scheme val="minor"/>
    </font>
    <font>
      <sz val="9"/>
      <color rgb="FFFF0000"/>
      <name val="Calibri"/>
      <family val="2"/>
    </font>
    <font>
      <sz val="9"/>
      <color indexed="8"/>
      <name val="Calibri"/>
      <family val="2"/>
      <scheme val="minor"/>
    </font>
    <font>
      <sz val="10"/>
      <color rgb="FFFF0000"/>
      <name val="Calibri"/>
      <family val="2"/>
    </font>
    <font>
      <sz val="9"/>
      <color rgb="FFFF0000"/>
      <name val="Calibri"/>
      <family val="2"/>
      <scheme val="minor"/>
    </font>
    <font>
      <sz val="9"/>
      <color theme="1"/>
      <name val="Calibri"/>
      <family val="2"/>
      <scheme val="minor"/>
    </font>
    <font>
      <b/>
      <sz val="10"/>
      <color rgb="FFFF0000"/>
      <name val="Calibri"/>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FFCC"/>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40">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18" borderId="0" applyNumberFormat="0" applyBorder="0" applyAlignment="0" applyProtection="0"/>
    <xf numFmtId="0" fontId="16" fillId="8" borderId="0" applyNumberFormat="0" applyBorder="0" applyAlignment="0" applyProtection="0"/>
    <xf numFmtId="0" fontId="17" fillId="19" borderId="0" applyNumberFormat="0" applyBorder="0" applyAlignment="0" applyProtection="0"/>
    <xf numFmtId="0" fontId="18" fillId="20" borderId="5" applyNumberFormat="0" applyAlignment="0" applyProtection="0"/>
    <xf numFmtId="0" fontId="19" fillId="21" borderId="6" applyNumberFormat="0" applyAlignment="0" applyProtection="0"/>
    <xf numFmtId="0" fontId="20" fillId="0" borderId="7" applyNumberFormat="0" applyFill="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21" fillId="28" borderId="5" applyNumberFormat="0" applyAlignment="0" applyProtection="0"/>
    <xf numFmtId="0" fontId="1" fillId="29" borderId="8" applyNumberFormat="0" applyFont="0" applyAlignment="0" applyProtection="0"/>
    <xf numFmtId="0" fontId="22" fillId="20" borderId="9"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7" fillId="0" borderId="11"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29" fillId="0" borderId="13" applyNumberFormat="0" applyFill="0" applyAlignment="0" applyProtection="0"/>
  </cellStyleXfs>
  <cellXfs count="62">
    <xf numFmtId="0" fontId="0" fillId="0" borderId="0" xfId="0"/>
    <xf numFmtId="0" fontId="5" fillId="0" borderId="1" xfId="0" applyFont="1" applyFill="1" applyBorder="1" applyAlignment="1">
      <alignment vertical="center"/>
    </xf>
    <xf numFmtId="0" fontId="5" fillId="0" borderId="1" xfId="0" applyFont="1" applyFill="1" applyBorder="1" applyAlignment="1">
      <alignment horizontal="center" vertical="center"/>
    </xf>
    <xf numFmtId="1" fontId="9" fillId="0" borderId="1" xfId="0" applyNumberFormat="1" applyFont="1" applyFill="1" applyBorder="1" applyProtection="1">
      <protection hidden="1"/>
    </xf>
    <xf numFmtId="1" fontId="9" fillId="0" borderId="1" xfId="0" applyNumberFormat="1" applyFont="1" applyFill="1" applyBorder="1" applyAlignment="1" applyProtection="1">
      <alignment vertical="center"/>
      <protection hidden="1"/>
    </xf>
    <xf numFmtId="0" fontId="9" fillId="0" borderId="0" xfId="0" applyFont="1" applyFill="1" applyAlignment="1">
      <alignment vertical="center"/>
    </xf>
    <xf numFmtId="1" fontId="9" fillId="0" borderId="1" xfId="0" applyNumberFormat="1" applyFont="1" applyFill="1" applyBorder="1" applyAlignment="1" applyProtection="1">
      <alignment wrapText="1"/>
      <protection hidden="1"/>
    </xf>
    <xf numFmtId="1" fontId="33" fillId="0" borderId="1" xfId="0" applyNumberFormat="1" applyFont="1" applyFill="1" applyBorder="1" applyProtection="1">
      <protection hidden="1"/>
    </xf>
    <xf numFmtId="0" fontId="9" fillId="0" borderId="1" xfId="0" applyFont="1" applyFill="1" applyBorder="1" applyAlignment="1">
      <alignment vertical="center"/>
    </xf>
    <xf numFmtId="0" fontId="7" fillId="0" borderId="1" xfId="0" applyNumberFormat="1" applyFont="1" applyFill="1" applyBorder="1" applyAlignment="1" applyProtection="1">
      <alignment horizontal="right" vertical="center"/>
    </xf>
    <xf numFmtId="0" fontId="10" fillId="0" borderId="1" xfId="0" applyNumberFormat="1" applyFont="1" applyFill="1" applyBorder="1" applyAlignment="1" applyProtection="1">
      <alignment vertical="center" wrapText="1"/>
    </xf>
    <xf numFmtId="0" fontId="6" fillId="0" borderId="1" xfId="0" applyNumberFormat="1" applyFont="1" applyFill="1" applyBorder="1" applyAlignment="1" applyProtection="1">
      <alignment vertical="center"/>
    </xf>
    <xf numFmtId="0" fontId="7" fillId="0" borderId="1" xfId="0" applyNumberFormat="1" applyFont="1" applyFill="1" applyBorder="1" applyAlignment="1" applyProtection="1">
      <alignment vertical="center"/>
    </xf>
    <xf numFmtId="0" fontId="33" fillId="0" borderId="1" xfId="0" applyFont="1" applyFill="1" applyBorder="1" applyAlignment="1">
      <alignment vertical="center"/>
    </xf>
    <xf numFmtId="0" fontId="33" fillId="0" borderId="1" xfId="0" applyNumberFormat="1" applyFont="1" applyFill="1" applyBorder="1" applyAlignment="1" applyProtection="1">
      <alignment horizontal="right" vertical="center"/>
    </xf>
    <xf numFmtId="0" fontId="34" fillId="0" borderId="1" xfId="0" applyNumberFormat="1" applyFont="1" applyFill="1" applyBorder="1" applyAlignment="1" applyProtection="1">
      <alignment vertical="center" wrapText="1"/>
    </xf>
    <xf numFmtId="0" fontId="36" fillId="0" borderId="1" xfId="0" applyNumberFormat="1" applyFont="1" applyFill="1" applyBorder="1" applyAlignment="1" applyProtection="1">
      <alignment vertical="center"/>
    </xf>
    <xf numFmtId="1" fontId="33" fillId="0" borderId="1" xfId="0" applyNumberFormat="1" applyFont="1" applyFill="1" applyBorder="1" applyAlignment="1" applyProtection="1">
      <alignment vertical="center"/>
      <protection hidden="1"/>
    </xf>
    <xf numFmtId="0" fontId="31" fillId="0" borderId="1" xfId="0" applyNumberFormat="1" applyFont="1" applyFill="1" applyBorder="1" applyAlignment="1" applyProtection="1">
      <alignment vertical="center" wrapText="1"/>
    </xf>
    <xf numFmtId="0" fontId="9" fillId="0" borderId="0" xfId="0" applyFont="1" applyFill="1"/>
    <xf numFmtId="0" fontId="32" fillId="0" borderId="1" xfId="0" applyNumberFormat="1" applyFont="1" applyFill="1" applyBorder="1" applyAlignment="1" applyProtection="1">
      <alignment vertical="center" wrapText="1"/>
    </xf>
    <xf numFmtId="0" fontId="32" fillId="0" borderId="1" xfId="0" applyNumberFormat="1" applyFont="1" applyFill="1" applyBorder="1" applyAlignment="1" applyProtection="1">
      <alignment vertical="top" wrapText="1"/>
    </xf>
    <xf numFmtId="1" fontId="7" fillId="0" borderId="1" xfId="0" applyNumberFormat="1" applyFont="1" applyFill="1" applyBorder="1" applyAlignment="1" applyProtection="1">
      <alignment vertical="center"/>
      <protection hidden="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2" xfId="0" applyFont="1" applyFill="1" applyBorder="1" applyAlignment="1">
      <alignment vertical="center"/>
    </xf>
    <xf numFmtId="0" fontId="10" fillId="0" borderId="1" xfId="0" applyNumberFormat="1" applyFont="1" applyFill="1" applyBorder="1" applyAlignment="1" applyProtection="1">
      <alignment vertical="center"/>
    </xf>
    <xf numFmtId="0" fontId="9" fillId="0" borderId="1" xfId="0" applyFont="1" applyFill="1" applyBorder="1" applyProtection="1">
      <protection locked="0"/>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2" xfId="0" applyFont="1" applyFill="1" applyBorder="1" applyAlignment="1">
      <alignment vertical="center"/>
    </xf>
    <xf numFmtId="0" fontId="32" fillId="0" borderId="1" xfId="0" applyNumberFormat="1" applyFont="1" applyFill="1" applyBorder="1" applyAlignment="1" applyProtection="1">
      <alignment vertical="center"/>
    </xf>
    <xf numFmtId="0" fontId="11" fillId="0" borderId="1"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wrapText="1"/>
    </xf>
    <xf numFmtId="0" fontId="9" fillId="0" borderId="1" xfId="0" applyFont="1" applyFill="1" applyBorder="1" applyAlignment="1">
      <alignment vertical="center" wrapText="1"/>
    </xf>
    <xf numFmtId="0" fontId="7" fillId="0" borderId="1" xfId="0" applyNumberFormat="1" applyFont="1" applyFill="1" applyBorder="1" applyAlignment="1" applyProtection="1">
      <alignment horizontal="right" vertical="center" wrapText="1"/>
    </xf>
    <xf numFmtId="0" fontId="30" fillId="0" borderId="1" xfId="0" applyNumberFormat="1" applyFont="1" applyFill="1" applyBorder="1" applyAlignment="1" applyProtection="1">
      <alignment vertical="top" wrapText="1"/>
    </xf>
    <xf numFmtId="0" fontId="7" fillId="0" borderId="1" xfId="0" applyNumberFormat="1" applyFont="1" applyFill="1" applyBorder="1" applyAlignment="1" applyProtection="1">
      <alignment vertical="center" wrapText="1"/>
    </xf>
    <xf numFmtId="0" fontId="9" fillId="0" borderId="1" xfId="0" applyFont="1" applyFill="1" applyBorder="1" applyAlignment="1" applyProtection="1">
      <alignment wrapText="1"/>
      <protection locked="0"/>
    </xf>
    <xf numFmtId="0" fontId="9" fillId="0" borderId="0" xfId="0" applyFont="1" applyFill="1" applyAlignment="1">
      <alignment wrapText="1"/>
    </xf>
    <xf numFmtId="0" fontId="30" fillId="0" borderId="1" xfId="0" applyNumberFormat="1" applyFont="1" applyFill="1" applyBorder="1" applyAlignment="1" applyProtection="1">
      <alignment vertical="center" wrapText="1"/>
    </xf>
    <xf numFmtId="0" fontId="33" fillId="0" borderId="1" xfId="0" applyNumberFormat="1" applyFont="1" applyFill="1" applyBorder="1" applyAlignment="1" applyProtection="1">
      <alignment vertical="center"/>
    </xf>
    <xf numFmtId="0" fontId="7" fillId="0" borderId="1" xfId="0" quotePrefix="1" applyNumberFormat="1" applyFont="1" applyFill="1" applyBorder="1" applyAlignment="1" applyProtection="1">
      <alignment horizontal="right" vertical="center"/>
    </xf>
    <xf numFmtId="0" fontId="10" fillId="0" borderId="1" xfId="0" applyNumberFormat="1" applyFont="1" applyFill="1" applyBorder="1" applyAlignment="1" applyProtection="1">
      <alignment vertical="top" wrapText="1"/>
    </xf>
    <xf numFmtId="0" fontId="12" fillId="0" borderId="1" xfId="0" applyNumberFormat="1" applyFont="1" applyFill="1" applyBorder="1" applyAlignment="1" applyProtection="1">
      <alignment vertical="center"/>
    </xf>
    <xf numFmtId="0" fontId="12" fillId="0" borderId="1" xfId="0" applyNumberFormat="1" applyFont="1" applyFill="1" applyBorder="1" applyAlignment="1" applyProtection="1">
      <alignment vertical="top" wrapText="1"/>
    </xf>
    <xf numFmtId="0" fontId="34" fillId="0" borderId="1" xfId="0" applyNumberFormat="1" applyFont="1" applyFill="1" applyBorder="1" applyAlignment="1" applyProtection="1">
      <alignment vertical="top" wrapText="1"/>
    </xf>
    <xf numFmtId="0" fontId="33" fillId="0" borderId="1" xfId="0" applyFont="1" applyFill="1" applyBorder="1" applyProtection="1">
      <protection locked="0"/>
    </xf>
    <xf numFmtId="0" fontId="7" fillId="0" borderId="1" xfId="0" applyNumberFormat="1" applyFont="1" applyFill="1" applyBorder="1" applyAlignment="1" applyProtection="1">
      <protection locked="0"/>
    </xf>
    <xf numFmtId="0" fontId="35" fillId="0" borderId="1" xfId="0" applyNumberFormat="1" applyFont="1" applyFill="1" applyBorder="1" applyAlignment="1" applyProtection="1">
      <alignment vertical="center" wrapText="1"/>
    </xf>
    <xf numFmtId="0" fontId="30" fillId="0" borderId="1" xfId="0" applyNumberFormat="1" applyFont="1" applyFill="1" applyBorder="1" applyAlignment="1" applyProtection="1">
      <alignment vertical="center"/>
    </xf>
    <xf numFmtId="0" fontId="31" fillId="0" borderId="1" xfId="0" applyNumberFormat="1" applyFont="1" applyFill="1" applyBorder="1" applyAlignment="1" applyProtection="1">
      <alignment vertical="center"/>
    </xf>
    <xf numFmtId="0" fontId="34" fillId="0" borderId="1" xfId="0" applyNumberFormat="1" applyFont="1" applyFill="1" applyBorder="1" applyAlignment="1" applyProtection="1">
      <alignment vertical="center"/>
    </xf>
    <xf numFmtId="0" fontId="31" fillId="0" borderId="1" xfId="0" applyNumberFormat="1" applyFont="1" applyFill="1" applyBorder="1" applyAlignment="1" applyProtection="1">
      <alignment vertical="top" wrapText="1"/>
    </xf>
    <xf numFmtId="0" fontId="33" fillId="0" borderId="0" xfId="0" applyFont="1" applyFill="1"/>
    <xf numFmtId="0" fontId="9" fillId="0" borderId="1" xfId="0" applyFont="1" applyFill="1" applyBorder="1" applyAlignment="1" applyProtection="1">
      <alignment vertical="center"/>
      <protection locked="0"/>
    </xf>
    <xf numFmtId="0" fontId="5" fillId="0" borderId="0" xfId="0" applyFont="1" applyFill="1"/>
    <xf numFmtId="0" fontId="33" fillId="0" borderId="1" xfId="0" applyFont="1" applyFill="1" applyBorder="1" applyAlignment="1" applyProtection="1">
      <alignment vertical="center"/>
      <protection locked="0"/>
    </xf>
    <xf numFmtId="0" fontId="29" fillId="0" borderId="4" xfId="0" applyFont="1" applyFill="1" applyBorder="1" applyAlignment="1"/>
    <xf numFmtId="0" fontId="29" fillId="0" borderId="2" xfId="0" applyFont="1" applyFill="1" applyBorder="1" applyAlignment="1"/>
    <xf numFmtId="0" fontId="9" fillId="0" borderId="1" xfId="0" applyFont="1" applyFill="1" applyBorder="1" applyAlignment="1">
      <alignment horizontal="right" vertical="center"/>
    </xf>
    <xf numFmtId="0" fontId="12" fillId="0" borderId="1" xfId="0" applyFont="1" applyFill="1" applyBorder="1" applyAlignment="1">
      <alignment vertical="center"/>
    </xf>
  </cellXfs>
  <cellStyles count="40">
    <cellStyle name="20% - Ênfase1" xfId="1" builtinId="30" customBuiltin="1"/>
    <cellStyle name="20% - Ênfase2" xfId="2" builtinId="34" customBuiltin="1"/>
    <cellStyle name="20% - Ênfase3" xfId="3" builtinId="38" customBuiltin="1"/>
    <cellStyle name="20% - Ênfase4" xfId="4" builtinId="42" customBuiltin="1"/>
    <cellStyle name="20% - Ênfase5" xfId="5" builtinId="46" customBuiltin="1"/>
    <cellStyle name="20% - Ênfase6" xfId="6" builtinId="50" customBuiltin="1"/>
    <cellStyle name="40% - Ênfase1" xfId="7" builtinId="31" customBuiltin="1"/>
    <cellStyle name="40% - Ênfase2" xfId="8" builtinId="35" customBuiltin="1"/>
    <cellStyle name="40% - Ênfase3" xfId="9" builtinId="39" customBuiltin="1"/>
    <cellStyle name="40% - Ênfase4" xfId="10" builtinId="43" customBuiltin="1"/>
    <cellStyle name="40% - Ênfase5" xfId="11" builtinId="47" customBuiltin="1"/>
    <cellStyle name="40% - Ênfase6" xfId="12" builtinId="51" customBuiltin="1"/>
    <cellStyle name="60% - Ênfase1" xfId="13" builtinId="32" customBuiltin="1"/>
    <cellStyle name="60% - Ênfase2" xfId="14" builtinId="36" customBuiltin="1"/>
    <cellStyle name="60% - Ênfase3" xfId="15" builtinId="40" customBuiltin="1"/>
    <cellStyle name="60% - Ênfase4" xfId="16" builtinId="44" customBuiltin="1"/>
    <cellStyle name="60% - Ênfase5" xfId="17" builtinId="48" customBuiltin="1"/>
    <cellStyle name="60% - Ênfase6" xfId="18" builtinId="52" customBuiltin="1"/>
    <cellStyle name="Bom" xfId="19" builtinId="26" customBuiltin="1"/>
    <cellStyle name="Cálculo" xfId="20" builtinId="22" customBuiltin="1"/>
    <cellStyle name="Célula de Verificação" xfId="21" builtinId="23" customBuiltin="1"/>
    <cellStyle name="Célula Vinculada" xfId="22" builtinId="24" customBuiltin="1"/>
    <cellStyle name="Ênfase1" xfId="23" builtinId="29" customBuiltin="1"/>
    <cellStyle name="Ênfase2" xfId="24" builtinId="33" customBuiltin="1"/>
    <cellStyle name="Ênfase3" xfId="25" builtinId="37" customBuiltin="1"/>
    <cellStyle name="Ênfase4" xfId="26" builtinId="41" customBuiltin="1"/>
    <cellStyle name="Ênfase5" xfId="27" builtinId="45" customBuiltin="1"/>
    <cellStyle name="Ênfase6" xfId="28" builtinId="49" customBuiltin="1"/>
    <cellStyle name="Entrada" xfId="29" builtinId="20" customBuiltin="1"/>
    <cellStyle name="Normal" xfId="0" builtinId="0"/>
    <cellStyle name="Nota" xfId="30" builtinId="10" customBuiltin="1"/>
    <cellStyle name="Saída" xfId="31" builtinId="21" customBuiltin="1"/>
    <cellStyle name="Texto de Aviso" xfId="32" builtinId="11" customBuiltin="1"/>
    <cellStyle name="Texto Explicativo" xfId="33" builtinId="53" customBuiltin="1"/>
    <cellStyle name="Título" xfId="34" builtinId="15" customBuiltin="1"/>
    <cellStyle name="Título 1" xfId="35" builtinId="16" customBuiltin="1"/>
    <cellStyle name="Título 2" xfId="36" builtinId="17" customBuiltin="1"/>
    <cellStyle name="Título 3" xfId="37" builtinId="18" customBuiltin="1"/>
    <cellStyle name="Título 4" xfId="38" builtinId="19" customBuiltin="1"/>
    <cellStyle name="Total" xfId="3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53"/>
  <sheetViews>
    <sheetView tabSelected="1" zoomScaleNormal="100" workbookViewId="0">
      <pane xSplit="6" ySplit="1" topLeftCell="G2" activePane="bottomRight" state="frozen"/>
      <selection pane="topRight" activeCell="G1" sqref="G1"/>
      <selection pane="bottomLeft" activeCell="A2" sqref="A2"/>
      <selection pane="bottomRight" activeCell="C8" sqref="C8"/>
    </sheetView>
  </sheetViews>
  <sheetFormatPr defaultRowHeight="12.75" x14ac:dyDescent="0.2"/>
  <cols>
    <col min="1" max="1" width="14.28515625" style="5" customWidth="1"/>
    <col min="2" max="2" width="14.7109375" style="5" customWidth="1"/>
    <col min="3" max="3" width="26.28515625" style="5" customWidth="1"/>
    <col min="4" max="5" width="6.5703125" style="5" customWidth="1"/>
    <col min="6" max="6" width="61.7109375" style="5" bestFit="1" customWidth="1"/>
    <col min="7" max="7" width="9.140625" style="5" bestFit="1"/>
    <col min="8" max="11" width="8.140625" style="5" customWidth="1"/>
    <col min="12" max="12" width="8.42578125" style="5" customWidth="1"/>
    <col min="13" max="13" width="10.7109375" style="5" customWidth="1"/>
    <col min="14" max="14" width="8.5703125" style="5" customWidth="1"/>
    <col min="15" max="15" width="8.7109375" style="5" customWidth="1"/>
    <col min="16" max="16384" width="9.140625" style="19"/>
  </cols>
  <sheetData>
    <row r="1" spans="1:15" ht="15" x14ac:dyDescent="0.2">
      <c r="A1" s="1" t="s">
        <v>10</v>
      </c>
      <c r="B1" s="1" t="s">
        <v>25</v>
      </c>
      <c r="C1" s="1" t="s">
        <v>43</v>
      </c>
      <c r="D1" s="11" t="s">
        <v>26</v>
      </c>
      <c r="E1" s="11" t="s">
        <v>94</v>
      </c>
      <c r="F1" s="1" t="s">
        <v>24</v>
      </c>
      <c r="G1" s="12" t="s">
        <v>179</v>
      </c>
      <c r="H1" s="2" t="s">
        <v>55</v>
      </c>
      <c r="I1" s="2" t="s">
        <v>56</v>
      </c>
      <c r="J1" s="2" t="s">
        <v>57</v>
      </c>
      <c r="K1" s="2" t="s">
        <v>126</v>
      </c>
      <c r="L1" s="2" t="s">
        <v>58</v>
      </c>
      <c r="M1" s="2" t="s">
        <v>59</v>
      </c>
      <c r="N1" s="2" t="s">
        <v>60</v>
      </c>
      <c r="O1" s="2" t="s">
        <v>127</v>
      </c>
    </row>
    <row r="2" spans="1:15" x14ac:dyDescent="0.2">
      <c r="A2" s="23" t="s">
        <v>339</v>
      </c>
      <c r="B2" s="24"/>
      <c r="C2" s="24"/>
      <c r="D2" s="24"/>
      <c r="E2" s="24"/>
      <c r="F2" s="24"/>
      <c r="G2" s="24"/>
      <c r="H2" s="24"/>
      <c r="I2" s="24"/>
      <c r="J2" s="24"/>
      <c r="K2" s="24"/>
      <c r="L2" s="24"/>
      <c r="M2" s="24"/>
      <c r="N2" s="24"/>
      <c r="O2" s="25"/>
    </row>
    <row r="3" spans="1:15" x14ac:dyDescent="0.2">
      <c r="A3" s="8" t="s">
        <v>11</v>
      </c>
      <c r="B3" s="8" t="s">
        <v>13</v>
      </c>
      <c r="C3" s="8" t="s">
        <v>30</v>
      </c>
      <c r="D3" s="9" t="s">
        <v>52</v>
      </c>
      <c r="E3" s="9">
        <v>1</v>
      </c>
      <c r="F3" s="26" t="s">
        <v>277</v>
      </c>
      <c r="G3" s="12">
        <v>10</v>
      </c>
      <c r="H3" s="27"/>
      <c r="I3" s="27"/>
      <c r="J3" s="27"/>
      <c r="K3" s="27"/>
      <c r="L3" s="3">
        <f>H3*$G3/32</f>
        <v>0</v>
      </c>
      <c r="M3" s="3">
        <f t="shared" ref="L3:O6" si="0">I3*$G3/32</f>
        <v>0</v>
      </c>
      <c r="N3" s="3">
        <f t="shared" si="0"/>
        <v>0</v>
      </c>
      <c r="O3" s="3">
        <f t="shared" si="0"/>
        <v>0</v>
      </c>
    </row>
    <row r="4" spans="1:15" x14ac:dyDescent="0.2">
      <c r="A4" s="8" t="s">
        <v>11</v>
      </c>
      <c r="B4" s="8" t="s">
        <v>13</v>
      </c>
      <c r="C4" s="8" t="s">
        <v>30</v>
      </c>
      <c r="D4" s="9" t="s">
        <v>52</v>
      </c>
      <c r="E4" s="9">
        <v>2</v>
      </c>
      <c r="F4" s="26" t="s">
        <v>184</v>
      </c>
      <c r="G4" s="12">
        <v>10</v>
      </c>
      <c r="H4" s="27"/>
      <c r="I4" s="27"/>
      <c r="J4" s="27"/>
      <c r="K4" s="27"/>
      <c r="L4" s="3">
        <f t="shared" si="0"/>
        <v>0</v>
      </c>
      <c r="M4" s="3">
        <f t="shared" si="0"/>
        <v>0</v>
      </c>
      <c r="N4" s="3">
        <f t="shared" si="0"/>
        <v>0</v>
      </c>
      <c r="O4" s="3">
        <f t="shared" si="0"/>
        <v>0</v>
      </c>
    </row>
    <row r="5" spans="1:15" x14ac:dyDescent="0.2">
      <c r="A5" s="8" t="s">
        <v>11</v>
      </c>
      <c r="B5" s="8" t="s">
        <v>12</v>
      </c>
      <c r="C5" s="8" t="s">
        <v>30</v>
      </c>
      <c r="D5" s="9" t="s">
        <v>53</v>
      </c>
      <c r="E5" s="9">
        <v>1</v>
      </c>
      <c r="F5" s="26" t="s">
        <v>278</v>
      </c>
      <c r="G5" s="12">
        <v>10</v>
      </c>
      <c r="H5" s="27"/>
      <c r="I5" s="27"/>
      <c r="J5" s="27"/>
      <c r="K5" s="27"/>
      <c r="L5" s="3">
        <f t="shared" si="0"/>
        <v>0</v>
      </c>
      <c r="M5" s="3">
        <f t="shared" si="0"/>
        <v>0</v>
      </c>
      <c r="N5" s="3">
        <f t="shared" si="0"/>
        <v>0</v>
      </c>
      <c r="O5" s="3">
        <f t="shared" si="0"/>
        <v>0</v>
      </c>
    </row>
    <row r="6" spans="1:15" x14ac:dyDescent="0.2">
      <c r="A6" s="8" t="s">
        <v>11</v>
      </c>
      <c r="B6" s="8" t="s">
        <v>12</v>
      </c>
      <c r="C6" s="8" t="s">
        <v>30</v>
      </c>
      <c r="D6" s="9" t="s">
        <v>53</v>
      </c>
      <c r="E6" s="9">
        <v>2</v>
      </c>
      <c r="F6" s="26" t="s">
        <v>183</v>
      </c>
      <c r="G6" s="12">
        <v>10</v>
      </c>
      <c r="H6" s="27"/>
      <c r="I6" s="27"/>
      <c r="J6" s="27"/>
      <c r="K6" s="27"/>
      <c r="L6" s="3">
        <f t="shared" si="0"/>
        <v>0</v>
      </c>
      <c r="M6" s="3">
        <f t="shared" si="0"/>
        <v>0</v>
      </c>
      <c r="N6" s="3">
        <f t="shared" si="0"/>
        <v>0</v>
      </c>
      <c r="O6" s="3">
        <f t="shared" si="0"/>
        <v>0</v>
      </c>
    </row>
    <row r="7" spans="1:15" ht="24" x14ac:dyDescent="0.2">
      <c r="A7" s="8" t="s">
        <v>11</v>
      </c>
      <c r="B7" s="8" t="s">
        <v>23</v>
      </c>
      <c r="C7" s="8" t="s">
        <v>61</v>
      </c>
      <c r="D7" s="9" t="s">
        <v>180</v>
      </c>
      <c r="E7" s="9">
        <v>1</v>
      </c>
      <c r="F7" s="10" t="s">
        <v>181</v>
      </c>
      <c r="G7" s="12">
        <v>10</v>
      </c>
      <c r="H7" s="27"/>
      <c r="I7" s="27"/>
      <c r="J7" s="27"/>
      <c r="K7" s="27"/>
      <c r="L7" s="3">
        <f>MIN(10,H7*$G7)</f>
        <v>0</v>
      </c>
      <c r="M7" s="3">
        <f t="shared" ref="M7:O8" si="1">MIN(10,I7*$G7)</f>
        <v>0</v>
      </c>
      <c r="N7" s="3">
        <f t="shared" si="1"/>
        <v>0</v>
      </c>
      <c r="O7" s="3">
        <f t="shared" si="1"/>
        <v>0</v>
      </c>
    </row>
    <row r="8" spans="1:15" ht="24" x14ac:dyDescent="0.2">
      <c r="A8" s="8" t="s">
        <v>11</v>
      </c>
      <c r="B8" s="8" t="s">
        <v>23</v>
      </c>
      <c r="C8" s="8" t="s">
        <v>61</v>
      </c>
      <c r="D8" s="9" t="s">
        <v>180</v>
      </c>
      <c r="E8" s="9">
        <v>2</v>
      </c>
      <c r="F8" s="10" t="s">
        <v>182</v>
      </c>
      <c r="G8" s="12">
        <v>5</v>
      </c>
      <c r="H8" s="27"/>
      <c r="I8" s="27"/>
      <c r="J8" s="27"/>
      <c r="K8" s="27"/>
      <c r="L8" s="3">
        <f>MIN(10,H8*$G8)</f>
        <v>0</v>
      </c>
      <c r="M8" s="3">
        <f t="shared" si="1"/>
        <v>0</v>
      </c>
      <c r="N8" s="3">
        <f t="shared" si="1"/>
        <v>0</v>
      </c>
      <c r="O8" s="3">
        <f t="shared" si="1"/>
        <v>0</v>
      </c>
    </row>
    <row r="9" spans="1:15" x14ac:dyDescent="0.2">
      <c r="A9" s="28" t="s">
        <v>340</v>
      </c>
      <c r="B9" s="29"/>
      <c r="C9" s="29"/>
      <c r="D9" s="29"/>
      <c r="E9" s="29"/>
      <c r="F9" s="29"/>
      <c r="G9" s="29"/>
      <c r="H9" s="29"/>
      <c r="I9" s="29"/>
      <c r="J9" s="29"/>
      <c r="K9" s="29"/>
      <c r="L9" s="29"/>
      <c r="M9" s="29"/>
      <c r="N9" s="29"/>
      <c r="O9" s="30"/>
    </row>
    <row r="10" spans="1:15" x14ac:dyDescent="0.2">
      <c r="A10" s="8" t="s">
        <v>14</v>
      </c>
      <c r="B10" s="8" t="s">
        <v>19</v>
      </c>
      <c r="C10" s="8" t="s">
        <v>31</v>
      </c>
      <c r="D10" s="9" t="s">
        <v>54</v>
      </c>
      <c r="E10" s="9" t="s">
        <v>95</v>
      </c>
      <c r="F10" s="31" t="s">
        <v>243</v>
      </c>
      <c r="G10" s="12">
        <v>25</v>
      </c>
      <c r="H10" s="27"/>
      <c r="I10" s="27"/>
      <c r="J10" s="27"/>
      <c r="K10" s="27"/>
      <c r="L10" s="3">
        <f>$G10*H10</f>
        <v>0</v>
      </c>
      <c r="M10" s="3">
        <f>$G10*I10</f>
        <v>0</v>
      </c>
      <c r="N10" s="3">
        <f>$G10*J10</f>
        <v>0</v>
      </c>
      <c r="O10" s="3">
        <f>$G10*K10</f>
        <v>0</v>
      </c>
    </row>
    <row r="11" spans="1:15" x14ac:dyDescent="0.2">
      <c r="A11" s="8" t="s">
        <v>14</v>
      </c>
      <c r="B11" s="8" t="s">
        <v>19</v>
      </c>
      <c r="C11" s="8" t="s">
        <v>31</v>
      </c>
      <c r="D11" s="9" t="s">
        <v>54</v>
      </c>
      <c r="E11" s="9" t="s">
        <v>96</v>
      </c>
      <c r="F11" s="31" t="s">
        <v>244</v>
      </c>
      <c r="G11" s="12">
        <v>20</v>
      </c>
      <c r="H11" s="27"/>
      <c r="I11" s="27"/>
      <c r="J11" s="27"/>
      <c r="K11" s="27"/>
      <c r="L11" s="3">
        <f>$G11*H11</f>
        <v>0</v>
      </c>
      <c r="M11" s="3">
        <f t="shared" ref="M11:M14" si="2">$G11*I11</f>
        <v>0</v>
      </c>
      <c r="N11" s="3">
        <f t="shared" ref="N11:O14" si="3">$G11*J11</f>
        <v>0</v>
      </c>
      <c r="O11" s="3">
        <f t="shared" si="3"/>
        <v>0</v>
      </c>
    </row>
    <row r="12" spans="1:15" x14ac:dyDescent="0.2">
      <c r="A12" s="8" t="s">
        <v>14</v>
      </c>
      <c r="B12" s="8" t="s">
        <v>19</v>
      </c>
      <c r="C12" s="8" t="s">
        <v>31</v>
      </c>
      <c r="D12" s="9" t="s">
        <v>54</v>
      </c>
      <c r="E12" s="9" t="s">
        <v>136</v>
      </c>
      <c r="F12" s="26" t="s">
        <v>185</v>
      </c>
      <c r="G12" s="12">
        <v>15</v>
      </c>
      <c r="H12" s="27"/>
      <c r="I12" s="27"/>
      <c r="J12" s="27"/>
      <c r="K12" s="27"/>
      <c r="L12" s="3">
        <f>$G12*H12</f>
        <v>0</v>
      </c>
      <c r="M12" s="3">
        <f t="shared" si="2"/>
        <v>0</v>
      </c>
      <c r="N12" s="3">
        <f t="shared" si="3"/>
        <v>0</v>
      </c>
      <c r="O12" s="3">
        <f t="shared" si="3"/>
        <v>0</v>
      </c>
    </row>
    <row r="13" spans="1:15" x14ac:dyDescent="0.2">
      <c r="A13" s="8" t="s">
        <v>14</v>
      </c>
      <c r="B13" s="8" t="s">
        <v>19</v>
      </c>
      <c r="C13" s="8" t="s">
        <v>31</v>
      </c>
      <c r="D13" s="9" t="s">
        <v>54</v>
      </c>
      <c r="E13" s="9" t="s">
        <v>246</v>
      </c>
      <c r="F13" s="32" t="s">
        <v>245</v>
      </c>
      <c r="G13" s="12">
        <v>10</v>
      </c>
      <c r="H13" s="27"/>
      <c r="I13" s="27"/>
      <c r="J13" s="27"/>
      <c r="K13" s="27"/>
      <c r="L13" s="3">
        <f>$G13*H13</f>
        <v>0</v>
      </c>
      <c r="M13" s="3">
        <f t="shared" si="2"/>
        <v>0</v>
      </c>
      <c r="N13" s="3">
        <f t="shared" si="3"/>
        <v>0</v>
      </c>
      <c r="O13" s="3">
        <f t="shared" si="3"/>
        <v>0</v>
      </c>
    </row>
    <row r="14" spans="1:15" ht="24" x14ac:dyDescent="0.2">
      <c r="A14" s="8" t="s">
        <v>14</v>
      </c>
      <c r="B14" s="8" t="s">
        <v>19</v>
      </c>
      <c r="C14" s="8" t="s">
        <v>31</v>
      </c>
      <c r="D14" s="9" t="s">
        <v>54</v>
      </c>
      <c r="E14" s="9">
        <v>2</v>
      </c>
      <c r="F14" s="33" t="s">
        <v>9</v>
      </c>
      <c r="G14" s="12">
        <v>5</v>
      </c>
      <c r="H14" s="27"/>
      <c r="I14" s="27"/>
      <c r="J14" s="27"/>
      <c r="K14" s="27"/>
      <c r="L14" s="3">
        <f>$G14*H14</f>
        <v>0</v>
      </c>
      <c r="M14" s="3">
        <f t="shared" si="2"/>
        <v>0</v>
      </c>
      <c r="N14" s="3">
        <f t="shared" si="3"/>
        <v>0</v>
      </c>
      <c r="O14" s="3">
        <f t="shared" si="3"/>
        <v>0</v>
      </c>
    </row>
    <row r="15" spans="1:15" s="39" customFormat="1" ht="30.75" customHeight="1" x14ac:dyDescent="0.2">
      <c r="A15" s="34" t="s">
        <v>14</v>
      </c>
      <c r="B15" s="34" t="s">
        <v>19</v>
      </c>
      <c r="C15" s="34" t="s">
        <v>31</v>
      </c>
      <c r="D15" s="35" t="s">
        <v>54</v>
      </c>
      <c r="E15" s="35">
        <v>3</v>
      </c>
      <c r="F15" s="36" t="s">
        <v>186</v>
      </c>
      <c r="G15" s="37">
        <v>5</v>
      </c>
      <c r="H15" s="38"/>
      <c r="I15" s="38"/>
      <c r="J15" s="38"/>
      <c r="K15" s="38"/>
      <c r="L15" s="6">
        <f>MIN(10,H15*$G15)</f>
        <v>0</v>
      </c>
      <c r="M15" s="6">
        <f>MIN(10,I15*$G15)</f>
        <v>0</v>
      </c>
      <c r="N15" s="6">
        <f>MIN(10,J15*$G15)</f>
        <v>0</v>
      </c>
      <c r="O15" s="6">
        <f>MIN(10,K15*$G15)</f>
        <v>0</v>
      </c>
    </row>
    <row r="16" spans="1:15" x14ac:dyDescent="0.2">
      <c r="A16" s="8" t="s">
        <v>14</v>
      </c>
      <c r="B16" s="8" t="s">
        <v>19</v>
      </c>
      <c r="C16" s="8" t="s">
        <v>32</v>
      </c>
      <c r="D16" s="9" t="s">
        <v>54</v>
      </c>
      <c r="E16" s="9" t="s">
        <v>99</v>
      </c>
      <c r="F16" s="26" t="s">
        <v>187</v>
      </c>
      <c r="G16" s="12">
        <v>8</v>
      </c>
      <c r="H16" s="27"/>
      <c r="I16" s="27"/>
      <c r="J16" s="27"/>
      <c r="K16" s="27"/>
      <c r="L16" s="3">
        <f>MIN(10,H16*$G16)</f>
        <v>0</v>
      </c>
      <c r="M16" s="3">
        <f t="shared" ref="L16:M21" si="4">MIN(10,I16*$G16)</f>
        <v>0</v>
      </c>
      <c r="N16" s="3">
        <f t="shared" ref="N16:N21" si="5">MIN(10,J16*$G16)</f>
        <v>0</v>
      </c>
      <c r="O16" s="3">
        <f t="shared" ref="O16:O21" si="6">MIN(10,K16*$G16)</f>
        <v>0</v>
      </c>
    </row>
    <row r="17" spans="1:15" x14ac:dyDescent="0.2">
      <c r="A17" s="8" t="s">
        <v>14</v>
      </c>
      <c r="B17" s="8" t="s">
        <v>19</v>
      </c>
      <c r="C17" s="8" t="s">
        <v>32</v>
      </c>
      <c r="D17" s="9" t="s">
        <v>54</v>
      </c>
      <c r="E17" s="9" t="s">
        <v>100</v>
      </c>
      <c r="F17" s="26" t="s">
        <v>188</v>
      </c>
      <c r="G17" s="12">
        <v>6</v>
      </c>
      <c r="H17" s="27"/>
      <c r="I17" s="27"/>
      <c r="J17" s="27"/>
      <c r="K17" s="27"/>
      <c r="L17" s="3">
        <f t="shared" si="4"/>
        <v>0</v>
      </c>
      <c r="M17" s="3">
        <f t="shared" si="4"/>
        <v>0</v>
      </c>
      <c r="N17" s="3">
        <f t="shared" si="5"/>
        <v>0</v>
      </c>
      <c r="O17" s="3">
        <f t="shared" si="6"/>
        <v>0</v>
      </c>
    </row>
    <row r="18" spans="1:15" x14ac:dyDescent="0.2">
      <c r="A18" s="8" t="s">
        <v>14</v>
      </c>
      <c r="B18" s="8" t="s">
        <v>19</v>
      </c>
      <c r="C18" s="8" t="s">
        <v>32</v>
      </c>
      <c r="D18" s="9" t="s">
        <v>54</v>
      </c>
      <c r="E18" s="9" t="s">
        <v>108</v>
      </c>
      <c r="F18" s="26" t="s">
        <v>189</v>
      </c>
      <c r="G18" s="12">
        <v>4</v>
      </c>
      <c r="H18" s="27"/>
      <c r="I18" s="27"/>
      <c r="J18" s="27"/>
      <c r="K18" s="27"/>
      <c r="L18" s="3">
        <f t="shared" si="4"/>
        <v>0</v>
      </c>
      <c r="M18" s="3">
        <f t="shared" si="4"/>
        <v>0</v>
      </c>
      <c r="N18" s="3">
        <f t="shared" si="5"/>
        <v>0</v>
      </c>
      <c r="O18" s="3">
        <f t="shared" si="6"/>
        <v>0</v>
      </c>
    </row>
    <row r="19" spans="1:15" x14ac:dyDescent="0.2">
      <c r="A19" s="8" t="s">
        <v>14</v>
      </c>
      <c r="B19" s="8" t="s">
        <v>19</v>
      </c>
      <c r="C19" s="8" t="s">
        <v>33</v>
      </c>
      <c r="D19" s="9" t="s">
        <v>54</v>
      </c>
      <c r="E19" s="9" t="s">
        <v>101</v>
      </c>
      <c r="F19" s="26" t="s">
        <v>190</v>
      </c>
      <c r="G19" s="12">
        <v>4</v>
      </c>
      <c r="H19" s="27"/>
      <c r="I19" s="27"/>
      <c r="J19" s="27"/>
      <c r="K19" s="27"/>
      <c r="L19" s="3">
        <f t="shared" si="4"/>
        <v>0</v>
      </c>
      <c r="M19" s="3">
        <f t="shared" si="4"/>
        <v>0</v>
      </c>
      <c r="N19" s="3">
        <f t="shared" si="5"/>
        <v>0</v>
      </c>
      <c r="O19" s="3">
        <f t="shared" si="6"/>
        <v>0</v>
      </c>
    </row>
    <row r="20" spans="1:15" x14ac:dyDescent="0.2">
      <c r="A20" s="8" t="s">
        <v>14</v>
      </c>
      <c r="B20" s="8" t="s">
        <v>19</v>
      </c>
      <c r="C20" s="8" t="s">
        <v>33</v>
      </c>
      <c r="D20" s="9" t="s">
        <v>54</v>
      </c>
      <c r="E20" s="9" t="s">
        <v>102</v>
      </c>
      <c r="F20" s="26" t="s">
        <v>188</v>
      </c>
      <c r="G20" s="12">
        <v>3</v>
      </c>
      <c r="H20" s="27"/>
      <c r="I20" s="27"/>
      <c r="J20" s="27"/>
      <c r="K20" s="27"/>
      <c r="L20" s="3">
        <f t="shared" si="4"/>
        <v>0</v>
      </c>
      <c r="M20" s="3">
        <f t="shared" si="4"/>
        <v>0</v>
      </c>
      <c r="N20" s="3">
        <f t="shared" si="5"/>
        <v>0</v>
      </c>
      <c r="O20" s="3">
        <f t="shared" si="6"/>
        <v>0</v>
      </c>
    </row>
    <row r="21" spans="1:15" x14ac:dyDescent="0.2">
      <c r="A21" s="8" t="s">
        <v>14</v>
      </c>
      <c r="B21" s="8" t="s">
        <v>19</v>
      </c>
      <c r="C21" s="8" t="s">
        <v>33</v>
      </c>
      <c r="D21" s="9" t="s">
        <v>54</v>
      </c>
      <c r="E21" s="9" t="s">
        <v>109</v>
      </c>
      <c r="F21" s="26" t="s">
        <v>189</v>
      </c>
      <c r="G21" s="12">
        <v>2</v>
      </c>
      <c r="H21" s="27"/>
      <c r="I21" s="27"/>
      <c r="J21" s="27"/>
      <c r="K21" s="27"/>
      <c r="L21" s="3">
        <f t="shared" si="4"/>
        <v>0</v>
      </c>
      <c r="M21" s="3">
        <f t="shared" si="4"/>
        <v>0</v>
      </c>
      <c r="N21" s="3">
        <f t="shared" si="5"/>
        <v>0</v>
      </c>
      <c r="O21" s="3">
        <f t="shared" si="6"/>
        <v>0</v>
      </c>
    </row>
    <row r="22" spans="1:15" x14ac:dyDescent="0.2">
      <c r="A22" s="8" t="s">
        <v>14</v>
      </c>
      <c r="B22" s="8" t="s">
        <v>19</v>
      </c>
      <c r="C22" s="8" t="s">
        <v>34</v>
      </c>
      <c r="D22" s="9" t="s">
        <v>54</v>
      </c>
      <c r="E22" s="9">
        <v>6</v>
      </c>
      <c r="F22" s="31" t="s">
        <v>247</v>
      </c>
      <c r="G22" s="12">
        <v>10</v>
      </c>
      <c r="H22" s="27"/>
      <c r="I22" s="27"/>
      <c r="J22" s="27"/>
      <c r="K22" s="27"/>
      <c r="L22" s="3">
        <f t="shared" ref="L22:M46" si="7">$G22*H22</f>
        <v>0</v>
      </c>
      <c r="M22" s="3">
        <f t="shared" si="7"/>
        <v>0</v>
      </c>
      <c r="N22" s="3">
        <f t="shared" ref="N22:N46" si="8">$G22*J22</f>
        <v>0</v>
      </c>
      <c r="O22" s="3">
        <f t="shared" ref="O22:O46" si="9">$G22*K22</f>
        <v>0</v>
      </c>
    </row>
    <row r="23" spans="1:15" ht="15.75" customHeight="1" x14ac:dyDescent="0.2">
      <c r="A23" s="8" t="s">
        <v>14</v>
      </c>
      <c r="B23" s="8" t="s">
        <v>19</v>
      </c>
      <c r="C23" s="8" t="s">
        <v>35</v>
      </c>
      <c r="D23" s="9" t="s">
        <v>54</v>
      </c>
      <c r="E23" s="9">
        <v>7</v>
      </c>
      <c r="F23" s="10" t="s">
        <v>191</v>
      </c>
      <c r="G23" s="12">
        <v>40</v>
      </c>
      <c r="H23" s="27"/>
      <c r="I23" s="27"/>
      <c r="J23" s="27"/>
      <c r="K23" s="27"/>
      <c r="L23" s="3">
        <f>$G23*H23</f>
        <v>0</v>
      </c>
      <c r="M23" s="3">
        <f t="shared" si="7"/>
        <v>0</v>
      </c>
      <c r="N23" s="3">
        <f t="shared" si="8"/>
        <v>0</v>
      </c>
      <c r="O23" s="3">
        <f t="shared" si="9"/>
        <v>0</v>
      </c>
    </row>
    <row r="24" spans="1:15" ht="15.75" customHeight="1" x14ac:dyDescent="0.2">
      <c r="A24" s="8" t="s">
        <v>14</v>
      </c>
      <c r="B24" s="8" t="s">
        <v>19</v>
      </c>
      <c r="C24" s="8" t="s">
        <v>35</v>
      </c>
      <c r="D24" s="9" t="s">
        <v>54</v>
      </c>
      <c r="E24" s="9">
        <v>8</v>
      </c>
      <c r="F24" s="10" t="s">
        <v>192</v>
      </c>
      <c r="G24" s="12">
        <v>10</v>
      </c>
      <c r="H24" s="27"/>
      <c r="I24" s="27"/>
      <c r="J24" s="27"/>
      <c r="K24" s="27"/>
      <c r="L24" s="3">
        <f>$G24*H24</f>
        <v>0</v>
      </c>
      <c r="M24" s="3">
        <f t="shared" si="7"/>
        <v>0</v>
      </c>
      <c r="N24" s="3">
        <f t="shared" si="8"/>
        <v>0</v>
      </c>
      <c r="O24" s="3">
        <f t="shared" si="9"/>
        <v>0</v>
      </c>
    </row>
    <row r="25" spans="1:15" ht="24.95" customHeight="1" x14ac:dyDescent="0.2">
      <c r="A25" s="8" t="s">
        <v>14</v>
      </c>
      <c r="B25" s="8" t="s">
        <v>19</v>
      </c>
      <c r="C25" s="8" t="s">
        <v>35</v>
      </c>
      <c r="D25" s="9" t="s">
        <v>54</v>
      </c>
      <c r="E25" s="9">
        <v>9</v>
      </c>
      <c r="F25" s="40" t="s">
        <v>248</v>
      </c>
      <c r="G25" s="12">
        <v>10</v>
      </c>
      <c r="H25" s="27"/>
      <c r="I25" s="27"/>
      <c r="J25" s="27"/>
      <c r="K25" s="27"/>
      <c r="L25" s="3">
        <f>IF(H25&gt;4,"40",($G25*H25))</f>
        <v>0</v>
      </c>
      <c r="M25" s="3">
        <f>IF(I25&gt;4,"40",($G25*I25))</f>
        <v>0</v>
      </c>
      <c r="N25" s="3">
        <f>IF(J25&gt;4,"40",($G25*J25))</f>
        <v>0</v>
      </c>
      <c r="O25" s="3">
        <f>IF(K25&gt;4,"40",($G25*K25))</f>
        <v>0</v>
      </c>
    </row>
    <row r="26" spans="1:15" ht="24" x14ac:dyDescent="0.2">
      <c r="A26" s="8" t="s">
        <v>14</v>
      </c>
      <c r="B26" s="8" t="s">
        <v>19</v>
      </c>
      <c r="C26" s="8" t="s">
        <v>35</v>
      </c>
      <c r="D26" s="9" t="s">
        <v>54</v>
      </c>
      <c r="E26" s="9">
        <v>10</v>
      </c>
      <c r="F26" s="33" t="s">
        <v>6</v>
      </c>
      <c r="G26" s="12">
        <v>12</v>
      </c>
      <c r="H26" s="27"/>
      <c r="I26" s="27"/>
      <c r="J26" s="27"/>
      <c r="K26" s="27"/>
      <c r="L26" s="3">
        <f>$G26*H26</f>
        <v>0</v>
      </c>
      <c r="M26" s="3">
        <f t="shared" si="7"/>
        <v>0</v>
      </c>
      <c r="N26" s="3">
        <f t="shared" si="8"/>
        <v>0</v>
      </c>
      <c r="O26" s="3">
        <f t="shared" si="9"/>
        <v>0</v>
      </c>
    </row>
    <row r="27" spans="1:15" ht="24" x14ac:dyDescent="0.2">
      <c r="A27" s="8" t="s">
        <v>14</v>
      </c>
      <c r="B27" s="8" t="s">
        <v>19</v>
      </c>
      <c r="C27" s="8" t="s">
        <v>279</v>
      </c>
      <c r="D27" s="9" t="s">
        <v>54</v>
      </c>
      <c r="E27" s="9">
        <v>11</v>
      </c>
      <c r="F27" s="33" t="s">
        <v>242</v>
      </c>
      <c r="G27" s="12">
        <v>5</v>
      </c>
      <c r="H27" s="27"/>
      <c r="I27" s="27"/>
      <c r="J27" s="27"/>
      <c r="K27" s="27"/>
      <c r="L27" s="3"/>
      <c r="M27" s="3">
        <f>IF(I27&gt;4,"20",($G27*I27))</f>
        <v>0</v>
      </c>
      <c r="N27" s="3">
        <f>IF(J27&gt;4,"20",($G27*J27))</f>
        <v>0</v>
      </c>
      <c r="O27" s="3">
        <f>IF(K27&gt;4,"20",($G27*K27))</f>
        <v>0</v>
      </c>
    </row>
    <row r="28" spans="1:15" ht="24" x14ac:dyDescent="0.2">
      <c r="A28" s="8" t="s">
        <v>14</v>
      </c>
      <c r="B28" s="8" t="s">
        <v>19</v>
      </c>
      <c r="C28" s="8" t="s">
        <v>279</v>
      </c>
      <c r="D28" s="9" t="s">
        <v>54</v>
      </c>
      <c r="E28" s="9">
        <v>12</v>
      </c>
      <c r="F28" s="33" t="s">
        <v>249</v>
      </c>
      <c r="G28" s="12">
        <v>20</v>
      </c>
      <c r="H28" s="27"/>
      <c r="I28" s="27"/>
      <c r="J28" s="27"/>
      <c r="K28" s="27"/>
      <c r="L28" s="3">
        <f>$G28*H28</f>
        <v>0</v>
      </c>
      <c r="M28" s="3">
        <f t="shared" si="7"/>
        <v>0</v>
      </c>
      <c r="N28" s="3">
        <f t="shared" si="8"/>
        <v>0</v>
      </c>
      <c r="O28" s="3">
        <f t="shared" si="9"/>
        <v>0</v>
      </c>
    </row>
    <row r="29" spans="1:15" x14ac:dyDescent="0.2">
      <c r="A29" s="8" t="s">
        <v>14</v>
      </c>
      <c r="B29" s="8" t="s">
        <v>19</v>
      </c>
      <c r="C29" s="8" t="s">
        <v>279</v>
      </c>
      <c r="D29" s="9" t="s">
        <v>54</v>
      </c>
      <c r="E29" s="9">
        <v>13</v>
      </c>
      <c r="F29" s="33" t="s">
        <v>250</v>
      </c>
      <c r="G29" s="12">
        <v>10</v>
      </c>
      <c r="H29" s="27"/>
      <c r="I29" s="27"/>
      <c r="J29" s="27"/>
      <c r="K29" s="27"/>
      <c r="L29" s="3">
        <f>$G29*H29</f>
        <v>0</v>
      </c>
      <c r="M29" s="3">
        <f t="shared" ref="L29:O33" si="10">$G29*I29</f>
        <v>0</v>
      </c>
      <c r="N29" s="3">
        <f t="shared" si="10"/>
        <v>0</v>
      </c>
      <c r="O29" s="3">
        <f t="shared" si="10"/>
        <v>0</v>
      </c>
    </row>
    <row r="30" spans="1:15" x14ac:dyDescent="0.2">
      <c r="A30" s="8" t="s">
        <v>14</v>
      </c>
      <c r="B30" s="8" t="s">
        <v>19</v>
      </c>
      <c r="C30" s="8" t="s">
        <v>280</v>
      </c>
      <c r="D30" s="9" t="s">
        <v>54</v>
      </c>
      <c r="E30" s="9">
        <v>14</v>
      </c>
      <c r="F30" s="33" t="s">
        <v>134</v>
      </c>
      <c r="G30" s="12">
        <v>5</v>
      </c>
      <c r="H30" s="27"/>
      <c r="I30" s="27"/>
      <c r="J30" s="27"/>
      <c r="K30" s="27"/>
      <c r="L30" s="3">
        <f t="shared" si="10"/>
        <v>0</v>
      </c>
      <c r="M30" s="3">
        <f t="shared" si="10"/>
        <v>0</v>
      </c>
      <c r="N30" s="3">
        <f t="shared" si="10"/>
        <v>0</v>
      </c>
      <c r="O30" s="3">
        <f t="shared" si="10"/>
        <v>0</v>
      </c>
    </row>
    <row r="31" spans="1:15" x14ac:dyDescent="0.2">
      <c r="A31" s="8" t="s">
        <v>14</v>
      </c>
      <c r="B31" s="8" t="s">
        <v>19</v>
      </c>
      <c r="C31" s="8" t="s">
        <v>280</v>
      </c>
      <c r="D31" s="9" t="s">
        <v>54</v>
      </c>
      <c r="E31" s="9">
        <v>15</v>
      </c>
      <c r="F31" s="33" t="s">
        <v>251</v>
      </c>
      <c r="G31" s="12">
        <v>2</v>
      </c>
      <c r="H31" s="27"/>
      <c r="I31" s="27"/>
      <c r="J31" s="27"/>
      <c r="K31" s="27"/>
      <c r="L31" s="3">
        <f t="shared" si="10"/>
        <v>0</v>
      </c>
      <c r="M31" s="3">
        <f t="shared" si="10"/>
        <v>0</v>
      </c>
      <c r="N31" s="3">
        <f t="shared" si="10"/>
        <v>0</v>
      </c>
      <c r="O31" s="3">
        <f t="shared" si="10"/>
        <v>0</v>
      </c>
    </row>
    <row r="32" spans="1:15" x14ac:dyDescent="0.2">
      <c r="A32" s="8" t="s">
        <v>14</v>
      </c>
      <c r="B32" s="8" t="s">
        <v>19</v>
      </c>
      <c r="C32" s="8" t="s">
        <v>281</v>
      </c>
      <c r="D32" s="9" t="s">
        <v>54</v>
      </c>
      <c r="E32" s="9">
        <v>15</v>
      </c>
      <c r="F32" s="33" t="s">
        <v>252</v>
      </c>
      <c r="G32" s="12">
        <v>10</v>
      </c>
      <c r="H32" s="27"/>
      <c r="I32" s="27"/>
      <c r="J32" s="27"/>
      <c r="K32" s="27"/>
      <c r="L32" s="3">
        <f t="shared" si="10"/>
        <v>0</v>
      </c>
      <c r="M32" s="3">
        <f t="shared" si="10"/>
        <v>0</v>
      </c>
      <c r="N32" s="3">
        <f t="shared" si="10"/>
        <v>0</v>
      </c>
      <c r="O32" s="3">
        <f t="shared" si="10"/>
        <v>0</v>
      </c>
    </row>
    <row r="33" spans="1:15" x14ac:dyDescent="0.2">
      <c r="A33" s="8" t="s">
        <v>14</v>
      </c>
      <c r="B33" s="8" t="s">
        <v>19</v>
      </c>
      <c r="C33" s="8" t="s">
        <v>282</v>
      </c>
      <c r="D33" s="9" t="s">
        <v>54</v>
      </c>
      <c r="E33" s="9">
        <v>16</v>
      </c>
      <c r="F33" s="33" t="s">
        <v>135</v>
      </c>
      <c r="G33" s="12">
        <v>20</v>
      </c>
      <c r="H33" s="27"/>
      <c r="I33" s="27"/>
      <c r="J33" s="27"/>
      <c r="K33" s="27"/>
      <c r="L33" s="3">
        <f t="shared" si="10"/>
        <v>0</v>
      </c>
      <c r="M33" s="3">
        <f t="shared" si="10"/>
        <v>0</v>
      </c>
      <c r="N33" s="3">
        <f t="shared" si="10"/>
        <v>0</v>
      </c>
      <c r="O33" s="3">
        <f t="shared" si="10"/>
        <v>0</v>
      </c>
    </row>
    <row r="34" spans="1:15" x14ac:dyDescent="0.2">
      <c r="A34" s="8" t="s">
        <v>14</v>
      </c>
      <c r="B34" s="8" t="s">
        <v>19</v>
      </c>
      <c r="C34" s="8" t="s">
        <v>282</v>
      </c>
      <c r="D34" s="9" t="s">
        <v>54</v>
      </c>
      <c r="E34" s="9" t="s">
        <v>131</v>
      </c>
      <c r="F34" s="33" t="s">
        <v>253</v>
      </c>
      <c r="G34" s="12">
        <v>15</v>
      </c>
      <c r="H34" s="27"/>
      <c r="I34" s="27"/>
      <c r="J34" s="27"/>
      <c r="K34" s="27"/>
      <c r="L34" s="3">
        <f t="shared" ref="L34:O36" si="11">MIN(1,H34*$G34)</f>
        <v>0</v>
      </c>
      <c r="M34" s="3">
        <f t="shared" si="11"/>
        <v>0</v>
      </c>
      <c r="N34" s="3">
        <f t="shared" si="11"/>
        <v>0</v>
      </c>
      <c r="O34" s="3">
        <f t="shared" si="11"/>
        <v>0</v>
      </c>
    </row>
    <row r="35" spans="1:15" x14ac:dyDescent="0.2">
      <c r="A35" s="8" t="s">
        <v>14</v>
      </c>
      <c r="B35" s="8" t="s">
        <v>19</v>
      </c>
      <c r="C35" s="8" t="s">
        <v>282</v>
      </c>
      <c r="D35" s="9" t="s">
        <v>54</v>
      </c>
      <c r="E35" s="9" t="s">
        <v>132</v>
      </c>
      <c r="F35" s="33" t="s">
        <v>254</v>
      </c>
      <c r="G35" s="12">
        <v>10</v>
      </c>
      <c r="H35" s="27"/>
      <c r="I35" s="27"/>
      <c r="J35" s="27"/>
      <c r="K35" s="27"/>
      <c r="L35" s="3">
        <f t="shared" si="11"/>
        <v>0</v>
      </c>
      <c r="M35" s="3">
        <f t="shared" si="11"/>
        <v>0</v>
      </c>
      <c r="N35" s="3">
        <f t="shared" si="11"/>
        <v>0</v>
      </c>
      <c r="O35" s="3">
        <f t="shared" si="11"/>
        <v>0</v>
      </c>
    </row>
    <row r="36" spans="1:15" ht="24" x14ac:dyDescent="0.2">
      <c r="A36" s="8" t="s">
        <v>14</v>
      </c>
      <c r="B36" s="8" t="s">
        <v>19</v>
      </c>
      <c r="C36" s="8" t="s">
        <v>282</v>
      </c>
      <c r="D36" s="9" t="s">
        <v>54</v>
      </c>
      <c r="E36" s="9" t="s">
        <v>133</v>
      </c>
      <c r="F36" s="33" t="s">
        <v>255</v>
      </c>
      <c r="G36" s="12">
        <v>5</v>
      </c>
      <c r="H36" s="27"/>
      <c r="I36" s="27"/>
      <c r="J36" s="27"/>
      <c r="K36" s="27"/>
      <c r="L36" s="3">
        <f t="shared" si="11"/>
        <v>0</v>
      </c>
      <c r="M36" s="3">
        <f t="shared" si="11"/>
        <v>0</v>
      </c>
      <c r="N36" s="3">
        <f t="shared" si="11"/>
        <v>0</v>
      </c>
      <c r="O36" s="3">
        <f t="shared" si="11"/>
        <v>0</v>
      </c>
    </row>
    <row r="37" spans="1:15" ht="24" x14ac:dyDescent="0.2">
      <c r="A37" s="8" t="s">
        <v>14</v>
      </c>
      <c r="B37" s="8" t="s">
        <v>19</v>
      </c>
      <c r="C37" s="8" t="s">
        <v>283</v>
      </c>
      <c r="D37" s="9" t="s">
        <v>54</v>
      </c>
      <c r="E37" s="9">
        <v>18</v>
      </c>
      <c r="F37" s="10" t="s">
        <v>193</v>
      </c>
      <c r="G37" s="12">
        <v>20</v>
      </c>
      <c r="H37" s="27"/>
      <c r="I37" s="27"/>
      <c r="J37" s="27"/>
      <c r="K37" s="27"/>
      <c r="L37" s="3">
        <f t="shared" si="7"/>
        <v>0</v>
      </c>
      <c r="M37" s="3">
        <f t="shared" si="7"/>
        <v>0</v>
      </c>
      <c r="N37" s="3">
        <f t="shared" si="8"/>
        <v>0</v>
      </c>
      <c r="O37" s="3">
        <f t="shared" si="9"/>
        <v>0</v>
      </c>
    </row>
    <row r="38" spans="1:15" ht="24" x14ac:dyDescent="0.2">
      <c r="A38" s="8" t="s">
        <v>14</v>
      </c>
      <c r="B38" s="8" t="s">
        <v>19</v>
      </c>
      <c r="C38" s="8" t="s">
        <v>284</v>
      </c>
      <c r="D38" s="9" t="s">
        <v>54</v>
      </c>
      <c r="E38" s="9">
        <v>19</v>
      </c>
      <c r="F38" s="10" t="s">
        <v>194</v>
      </c>
      <c r="G38" s="12">
        <v>40</v>
      </c>
      <c r="H38" s="27"/>
      <c r="I38" s="27"/>
      <c r="J38" s="27"/>
      <c r="K38" s="27"/>
      <c r="L38" s="3">
        <f t="shared" si="7"/>
        <v>0</v>
      </c>
      <c r="M38" s="3">
        <f t="shared" si="7"/>
        <v>0</v>
      </c>
      <c r="N38" s="3">
        <f t="shared" si="8"/>
        <v>0</v>
      </c>
      <c r="O38" s="3">
        <f t="shared" si="9"/>
        <v>0</v>
      </c>
    </row>
    <row r="39" spans="1:15" x14ac:dyDescent="0.2">
      <c r="A39" s="13" t="s">
        <v>14</v>
      </c>
      <c r="B39" s="13" t="s">
        <v>19</v>
      </c>
      <c r="C39" s="13" t="s">
        <v>285</v>
      </c>
      <c r="D39" s="14" t="s">
        <v>54</v>
      </c>
      <c r="E39" s="14">
        <v>20</v>
      </c>
      <c r="F39" s="18" t="s">
        <v>256</v>
      </c>
      <c r="G39" s="41">
        <v>20</v>
      </c>
      <c r="H39" s="27"/>
      <c r="I39" s="27"/>
      <c r="J39" s="27"/>
      <c r="K39" s="27"/>
      <c r="L39" s="3"/>
      <c r="M39" s="3"/>
      <c r="N39" s="3"/>
      <c r="O39" s="3"/>
    </row>
    <row r="40" spans="1:15" x14ac:dyDescent="0.2">
      <c r="A40" s="28" t="s">
        <v>341</v>
      </c>
      <c r="B40" s="29"/>
      <c r="C40" s="29"/>
      <c r="D40" s="29"/>
      <c r="E40" s="29"/>
      <c r="F40" s="29"/>
      <c r="G40" s="29"/>
      <c r="H40" s="29"/>
      <c r="I40" s="29"/>
      <c r="J40" s="29"/>
      <c r="K40" s="29"/>
      <c r="L40" s="29"/>
      <c r="M40" s="29"/>
      <c r="N40" s="29"/>
      <c r="O40" s="30"/>
    </row>
    <row r="41" spans="1:15" ht="24" x14ac:dyDescent="0.2">
      <c r="A41" s="8" t="s">
        <v>14</v>
      </c>
      <c r="B41" s="8" t="s">
        <v>20</v>
      </c>
      <c r="C41" s="8" t="s">
        <v>36</v>
      </c>
      <c r="D41" s="9" t="s">
        <v>40</v>
      </c>
      <c r="E41" s="42" t="s">
        <v>95</v>
      </c>
      <c r="F41" s="33" t="s">
        <v>257</v>
      </c>
      <c r="G41" s="12">
        <v>10</v>
      </c>
      <c r="H41" s="27"/>
      <c r="I41" s="27"/>
      <c r="J41" s="27"/>
      <c r="K41" s="27"/>
      <c r="L41" s="3">
        <f t="shared" si="7"/>
        <v>0</v>
      </c>
      <c r="M41" s="3">
        <f t="shared" si="7"/>
        <v>0</v>
      </c>
      <c r="N41" s="3">
        <f t="shared" si="8"/>
        <v>0</v>
      </c>
      <c r="O41" s="3">
        <f t="shared" si="9"/>
        <v>0</v>
      </c>
    </row>
    <row r="42" spans="1:15" ht="24" x14ac:dyDescent="0.2">
      <c r="A42" s="8" t="s">
        <v>14</v>
      </c>
      <c r="B42" s="8" t="s">
        <v>20</v>
      </c>
      <c r="C42" s="8" t="s">
        <v>36</v>
      </c>
      <c r="D42" s="9" t="s">
        <v>40</v>
      </c>
      <c r="E42" s="42" t="s">
        <v>96</v>
      </c>
      <c r="F42" s="40" t="s">
        <v>258</v>
      </c>
      <c r="G42" s="12">
        <v>15</v>
      </c>
      <c r="H42" s="27"/>
      <c r="I42" s="27"/>
      <c r="J42" s="27"/>
      <c r="K42" s="27"/>
      <c r="L42" s="3">
        <f t="shared" si="7"/>
        <v>0</v>
      </c>
      <c r="M42" s="3">
        <f t="shared" si="7"/>
        <v>0</v>
      </c>
      <c r="N42" s="3">
        <f t="shared" si="8"/>
        <v>0</v>
      </c>
      <c r="O42" s="3">
        <f t="shared" si="9"/>
        <v>0</v>
      </c>
    </row>
    <row r="43" spans="1:15" ht="24" x14ac:dyDescent="0.2">
      <c r="A43" s="8" t="s">
        <v>14</v>
      </c>
      <c r="B43" s="8" t="s">
        <v>20</v>
      </c>
      <c r="C43" s="8" t="s">
        <v>36</v>
      </c>
      <c r="D43" s="9" t="s">
        <v>40</v>
      </c>
      <c r="E43" s="42" t="s">
        <v>136</v>
      </c>
      <c r="F43" s="33" t="s">
        <v>259</v>
      </c>
      <c r="G43" s="12">
        <v>20</v>
      </c>
      <c r="H43" s="27"/>
      <c r="I43" s="27"/>
      <c r="J43" s="27"/>
      <c r="K43" s="27"/>
      <c r="L43" s="3">
        <f t="shared" si="7"/>
        <v>0</v>
      </c>
      <c r="M43" s="3">
        <f t="shared" si="7"/>
        <v>0</v>
      </c>
      <c r="N43" s="3">
        <f t="shared" si="8"/>
        <v>0</v>
      </c>
      <c r="O43" s="3">
        <f t="shared" si="9"/>
        <v>0</v>
      </c>
    </row>
    <row r="44" spans="1:15" ht="24" x14ac:dyDescent="0.2">
      <c r="A44" s="8" t="s">
        <v>14</v>
      </c>
      <c r="B44" s="8" t="s">
        <v>20</v>
      </c>
      <c r="C44" s="8" t="s">
        <v>36</v>
      </c>
      <c r="D44" s="9" t="s">
        <v>40</v>
      </c>
      <c r="E44" s="42">
        <v>2</v>
      </c>
      <c r="F44" s="33" t="s">
        <v>137</v>
      </c>
      <c r="G44" s="12">
        <v>10</v>
      </c>
      <c r="H44" s="27"/>
      <c r="I44" s="27"/>
      <c r="J44" s="27"/>
      <c r="K44" s="27"/>
      <c r="L44" s="3">
        <f t="shared" si="7"/>
        <v>0</v>
      </c>
      <c r="M44" s="3">
        <f t="shared" si="7"/>
        <v>0</v>
      </c>
      <c r="N44" s="3">
        <f t="shared" si="8"/>
        <v>0</v>
      </c>
      <c r="O44" s="3">
        <f t="shared" si="9"/>
        <v>0</v>
      </c>
    </row>
    <row r="45" spans="1:15" x14ac:dyDescent="0.2">
      <c r="A45" s="8" t="s">
        <v>14</v>
      </c>
      <c r="B45" s="8" t="s">
        <v>20</v>
      </c>
      <c r="C45" s="8" t="s">
        <v>36</v>
      </c>
      <c r="D45" s="9" t="s">
        <v>40</v>
      </c>
      <c r="E45" s="42">
        <v>3</v>
      </c>
      <c r="F45" s="33" t="s">
        <v>260</v>
      </c>
      <c r="G45" s="12">
        <v>15</v>
      </c>
      <c r="H45" s="27"/>
      <c r="I45" s="27"/>
      <c r="J45" s="27"/>
      <c r="K45" s="27"/>
      <c r="L45" s="3">
        <f t="shared" si="7"/>
        <v>0</v>
      </c>
      <c r="M45" s="3">
        <f t="shared" si="7"/>
        <v>0</v>
      </c>
      <c r="N45" s="3">
        <f t="shared" si="8"/>
        <v>0</v>
      </c>
      <c r="O45" s="3">
        <f t="shared" si="9"/>
        <v>0</v>
      </c>
    </row>
    <row r="46" spans="1:15" ht="24" x14ac:dyDescent="0.2">
      <c r="A46" s="8" t="s">
        <v>14</v>
      </c>
      <c r="B46" s="8" t="s">
        <v>20</v>
      </c>
      <c r="C46" s="8" t="s">
        <v>36</v>
      </c>
      <c r="D46" s="9" t="s">
        <v>40</v>
      </c>
      <c r="E46" s="42">
        <v>4</v>
      </c>
      <c r="F46" s="33" t="s">
        <v>261</v>
      </c>
      <c r="G46" s="12">
        <v>15</v>
      </c>
      <c r="H46" s="27"/>
      <c r="I46" s="27"/>
      <c r="J46" s="27"/>
      <c r="K46" s="27"/>
      <c r="L46" s="3">
        <f t="shared" si="7"/>
        <v>0</v>
      </c>
      <c r="M46" s="3">
        <f t="shared" si="7"/>
        <v>0</v>
      </c>
      <c r="N46" s="3">
        <f t="shared" si="8"/>
        <v>0</v>
      </c>
      <c r="O46" s="3">
        <f t="shared" si="9"/>
        <v>0</v>
      </c>
    </row>
    <row r="47" spans="1:15" x14ac:dyDescent="0.2">
      <c r="A47" s="8" t="s">
        <v>14</v>
      </c>
      <c r="B47" s="8" t="s">
        <v>20</v>
      </c>
      <c r="C47" s="8" t="s">
        <v>138</v>
      </c>
      <c r="D47" s="9" t="s">
        <v>40</v>
      </c>
      <c r="E47" s="42">
        <v>5</v>
      </c>
      <c r="F47" s="33" t="s">
        <v>139</v>
      </c>
      <c r="G47" s="12">
        <v>1</v>
      </c>
      <c r="H47" s="27"/>
      <c r="I47" s="27"/>
      <c r="J47" s="27"/>
      <c r="K47" s="27"/>
      <c r="L47" s="3">
        <f>IF(H47&gt;20,"20",($G47*H47))</f>
        <v>0</v>
      </c>
      <c r="M47" s="3">
        <f>IF(I47&gt;20,"20",($G47*I47))</f>
        <v>0</v>
      </c>
      <c r="N47" s="3">
        <f>IF(J47&gt;20,"20",($G47*J47))</f>
        <v>0</v>
      </c>
      <c r="O47" s="3">
        <f>IF(K47&gt;20,"20",($G47*K47))</f>
        <v>0</v>
      </c>
    </row>
    <row r="48" spans="1:15" ht="24" x14ac:dyDescent="0.2">
      <c r="A48" s="8" t="s">
        <v>14</v>
      </c>
      <c r="B48" s="8" t="s">
        <v>20</v>
      </c>
      <c r="C48" s="8" t="s">
        <v>286</v>
      </c>
      <c r="D48" s="9" t="s">
        <v>40</v>
      </c>
      <c r="E48" s="9" t="s">
        <v>103</v>
      </c>
      <c r="F48" s="43" t="s">
        <v>262</v>
      </c>
      <c r="G48" s="12">
        <v>16</v>
      </c>
      <c r="H48" s="27"/>
      <c r="I48" s="27"/>
      <c r="J48" s="27"/>
      <c r="K48" s="27"/>
      <c r="L48" s="3">
        <f t="shared" ref="L48:M67" si="12">$G48*H48</f>
        <v>0</v>
      </c>
      <c r="M48" s="3">
        <f t="shared" si="12"/>
        <v>0</v>
      </c>
      <c r="N48" s="3">
        <f t="shared" ref="N48:N67" si="13">$G48*J48</f>
        <v>0</v>
      </c>
      <c r="O48" s="3">
        <f t="shared" ref="O48:O67" si="14">$G48*K48</f>
        <v>0</v>
      </c>
    </row>
    <row r="49" spans="1:15" ht="24" x14ac:dyDescent="0.2">
      <c r="A49" s="8" t="s">
        <v>14</v>
      </c>
      <c r="B49" s="8" t="s">
        <v>20</v>
      </c>
      <c r="C49" s="8" t="s">
        <v>286</v>
      </c>
      <c r="D49" s="9" t="s">
        <v>40</v>
      </c>
      <c r="E49" s="9" t="s">
        <v>104</v>
      </c>
      <c r="F49" s="43" t="s">
        <v>263</v>
      </c>
      <c r="G49" s="12">
        <v>5</v>
      </c>
      <c r="H49" s="27"/>
      <c r="I49" s="27"/>
      <c r="J49" s="27"/>
      <c r="K49" s="27"/>
      <c r="L49" s="3">
        <f t="shared" si="12"/>
        <v>0</v>
      </c>
      <c r="M49" s="3">
        <f t="shared" si="12"/>
        <v>0</v>
      </c>
      <c r="N49" s="3">
        <f t="shared" si="13"/>
        <v>0</v>
      </c>
      <c r="O49" s="3">
        <f t="shared" si="14"/>
        <v>0</v>
      </c>
    </row>
    <row r="50" spans="1:15" ht="24" x14ac:dyDescent="0.2">
      <c r="A50" s="8" t="s">
        <v>14</v>
      </c>
      <c r="B50" s="8" t="s">
        <v>20</v>
      </c>
      <c r="C50" s="8" t="s">
        <v>38</v>
      </c>
      <c r="D50" s="9" t="s">
        <v>40</v>
      </c>
      <c r="E50" s="9" t="s">
        <v>140</v>
      </c>
      <c r="F50" s="43" t="s">
        <v>264</v>
      </c>
      <c r="G50" s="12">
        <v>20</v>
      </c>
      <c r="H50" s="27"/>
      <c r="I50" s="27"/>
      <c r="J50" s="27"/>
      <c r="K50" s="27"/>
      <c r="L50" s="3">
        <f t="shared" si="12"/>
        <v>0</v>
      </c>
      <c r="M50" s="3">
        <f t="shared" si="12"/>
        <v>0</v>
      </c>
      <c r="N50" s="3">
        <f t="shared" si="13"/>
        <v>0</v>
      </c>
      <c r="O50" s="3">
        <f t="shared" si="14"/>
        <v>0</v>
      </c>
    </row>
    <row r="51" spans="1:15" ht="24.95" customHeight="1" x14ac:dyDescent="0.2">
      <c r="A51" s="8" t="s">
        <v>14</v>
      </c>
      <c r="B51" s="8" t="s">
        <v>20</v>
      </c>
      <c r="C51" s="8" t="s">
        <v>38</v>
      </c>
      <c r="D51" s="9" t="s">
        <v>40</v>
      </c>
      <c r="E51" s="9" t="s">
        <v>141</v>
      </c>
      <c r="F51" s="36" t="s">
        <v>265</v>
      </c>
      <c r="G51" s="12">
        <v>10</v>
      </c>
      <c r="H51" s="27"/>
      <c r="I51" s="27"/>
      <c r="J51" s="27"/>
      <c r="K51" s="27"/>
      <c r="L51" s="3">
        <f t="shared" si="12"/>
        <v>0</v>
      </c>
      <c r="M51" s="3">
        <f t="shared" si="12"/>
        <v>0</v>
      </c>
      <c r="N51" s="3">
        <f t="shared" si="13"/>
        <v>0</v>
      </c>
      <c r="O51" s="3">
        <f t="shared" si="14"/>
        <v>0</v>
      </c>
    </row>
    <row r="52" spans="1:15" ht="24" x14ac:dyDescent="0.2">
      <c r="A52" s="8" t="s">
        <v>14</v>
      </c>
      <c r="B52" s="8" t="s">
        <v>20</v>
      </c>
      <c r="C52" s="8" t="s">
        <v>39</v>
      </c>
      <c r="D52" s="9" t="s">
        <v>40</v>
      </c>
      <c r="E52" s="9" t="s">
        <v>105</v>
      </c>
      <c r="F52" s="43" t="s">
        <v>266</v>
      </c>
      <c r="G52" s="12">
        <v>20</v>
      </c>
      <c r="H52" s="27"/>
      <c r="I52" s="27"/>
      <c r="J52" s="27"/>
      <c r="K52" s="27"/>
      <c r="L52" s="3">
        <f t="shared" ref="L52:O53" si="15">$G52*H52</f>
        <v>0</v>
      </c>
      <c r="M52" s="3">
        <f t="shared" si="15"/>
        <v>0</v>
      </c>
      <c r="N52" s="3">
        <f t="shared" si="15"/>
        <v>0</v>
      </c>
      <c r="O52" s="3">
        <f t="shared" si="15"/>
        <v>0</v>
      </c>
    </row>
    <row r="53" spans="1:15" ht="24" x14ac:dyDescent="0.2">
      <c r="A53" s="8" t="s">
        <v>14</v>
      </c>
      <c r="B53" s="8" t="s">
        <v>20</v>
      </c>
      <c r="C53" s="8" t="s">
        <v>39</v>
      </c>
      <c r="D53" s="9" t="s">
        <v>40</v>
      </c>
      <c r="E53" s="9" t="s">
        <v>106</v>
      </c>
      <c r="F53" s="36" t="s">
        <v>267</v>
      </c>
      <c r="G53" s="12">
        <v>15</v>
      </c>
      <c r="H53" s="27"/>
      <c r="I53" s="27"/>
      <c r="J53" s="27"/>
      <c r="K53" s="27"/>
      <c r="L53" s="3">
        <f t="shared" si="15"/>
        <v>0</v>
      </c>
      <c r="M53" s="3">
        <f t="shared" si="15"/>
        <v>0</v>
      </c>
      <c r="N53" s="3">
        <f t="shared" si="15"/>
        <v>0</v>
      </c>
      <c r="O53" s="3">
        <f t="shared" si="15"/>
        <v>0</v>
      </c>
    </row>
    <row r="54" spans="1:15" x14ac:dyDescent="0.2">
      <c r="A54" s="8" t="s">
        <v>14</v>
      </c>
      <c r="B54" s="8" t="s">
        <v>20</v>
      </c>
      <c r="C54" s="8" t="s">
        <v>116</v>
      </c>
      <c r="D54" s="9" t="s">
        <v>40</v>
      </c>
      <c r="E54" s="9" t="s">
        <v>123</v>
      </c>
      <c r="F54" s="26" t="s">
        <v>195</v>
      </c>
      <c r="G54" s="12">
        <v>20</v>
      </c>
      <c r="H54" s="27"/>
      <c r="I54" s="27"/>
      <c r="J54" s="27"/>
      <c r="K54" s="27"/>
      <c r="L54" s="3">
        <f t="shared" si="12"/>
        <v>0</v>
      </c>
      <c r="M54" s="3">
        <f t="shared" si="12"/>
        <v>0</v>
      </c>
      <c r="N54" s="3">
        <f t="shared" si="13"/>
        <v>0</v>
      </c>
      <c r="O54" s="3">
        <f t="shared" si="14"/>
        <v>0</v>
      </c>
    </row>
    <row r="55" spans="1:15" x14ac:dyDescent="0.2">
      <c r="A55" s="8" t="s">
        <v>14</v>
      </c>
      <c r="B55" s="8" t="s">
        <v>20</v>
      </c>
      <c r="C55" s="8" t="s">
        <v>116</v>
      </c>
      <c r="D55" s="9" t="s">
        <v>40</v>
      </c>
      <c r="E55" s="9" t="s">
        <v>124</v>
      </c>
      <c r="F55" s="10" t="s">
        <v>196</v>
      </c>
      <c r="G55" s="12">
        <v>20</v>
      </c>
      <c r="H55" s="27"/>
      <c r="I55" s="27"/>
      <c r="J55" s="27"/>
      <c r="K55" s="27"/>
      <c r="L55" s="3">
        <f t="shared" si="12"/>
        <v>0</v>
      </c>
      <c r="M55" s="3">
        <f t="shared" si="12"/>
        <v>0</v>
      </c>
      <c r="N55" s="3">
        <f t="shared" si="13"/>
        <v>0</v>
      </c>
      <c r="O55" s="3">
        <f t="shared" si="14"/>
        <v>0</v>
      </c>
    </row>
    <row r="56" spans="1:15" x14ac:dyDescent="0.2">
      <c r="A56" s="8" t="s">
        <v>14</v>
      </c>
      <c r="B56" s="8" t="s">
        <v>20</v>
      </c>
      <c r="C56" s="8" t="s">
        <v>116</v>
      </c>
      <c r="D56" s="9" t="s">
        <v>40</v>
      </c>
      <c r="E56" s="9" t="s">
        <v>142</v>
      </c>
      <c r="F56" s="26" t="s">
        <v>197</v>
      </c>
      <c r="G56" s="12">
        <v>20</v>
      </c>
      <c r="H56" s="27"/>
      <c r="I56" s="27"/>
      <c r="J56" s="27"/>
      <c r="K56" s="27"/>
      <c r="L56" s="3">
        <f t="shared" si="12"/>
        <v>0</v>
      </c>
      <c r="M56" s="3">
        <f t="shared" si="12"/>
        <v>0</v>
      </c>
      <c r="N56" s="3">
        <f t="shared" si="13"/>
        <v>0</v>
      </c>
      <c r="O56" s="3">
        <f t="shared" si="14"/>
        <v>0</v>
      </c>
    </row>
    <row r="57" spans="1:15" x14ac:dyDescent="0.2">
      <c r="A57" s="8" t="s">
        <v>14</v>
      </c>
      <c r="B57" s="8" t="s">
        <v>20</v>
      </c>
      <c r="C57" s="8" t="s">
        <v>116</v>
      </c>
      <c r="D57" s="9" t="s">
        <v>40</v>
      </c>
      <c r="E57" s="9" t="s">
        <v>268</v>
      </c>
      <c r="F57" s="10" t="s">
        <v>198</v>
      </c>
      <c r="G57" s="12">
        <v>15</v>
      </c>
      <c r="H57" s="27"/>
      <c r="I57" s="27"/>
      <c r="J57" s="27"/>
      <c r="K57" s="27"/>
      <c r="L57" s="3">
        <f t="shared" si="12"/>
        <v>0</v>
      </c>
      <c r="M57" s="3">
        <f t="shared" si="12"/>
        <v>0</v>
      </c>
      <c r="N57" s="3">
        <f t="shared" si="13"/>
        <v>0</v>
      </c>
      <c r="O57" s="3">
        <f t="shared" si="14"/>
        <v>0</v>
      </c>
    </row>
    <row r="58" spans="1:15" ht="24" x14ac:dyDescent="0.2">
      <c r="A58" s="8" t="s">
        <v>14</v>
      </c>
      <c r="B58" s="8" t="s">
        <v>20</v>
      </c>
      <c r="C58" s="8" t="s">
        <v>44</v>
      </c>
      <c r="D58" s="9" t="s">
        <v>40</v>
      </c>
      <c r="E58" s="42" t="s">
        <v>110</v>
      </c>
      <c r="F58" s="43" t="s">
        <v>269</v>
      </c>
      <c r="G58" s="12">
        <v>5</v>
      </c>
      <c r="H58" s="27"/>
      <c r="I58" s="27"/>
      <c r="J58" s="27"/>
      <c r="K58" s="27"/>
      <c r="L58" s="3">
        <f t="shared" si="12"/>
        <v>0</v>
      </c>
      <c r="M58" s="3">
        <f t="shared" si="12"/>
        <v>0</v>
      </c>
      <c r="N58" s="3">
        <f t="shared" si="13"/>
        <v>0</v>
      </c>
      <c r="O58" s="3">
        <f t="shared" si="14"/>
        <v>0</v>
      </c>
    </row>
    <row r="59" spans="1:15" ht="24" x14ac:dyDescent="0.2">
      <c r="A59" s="8" t="s">
        <v>14</v>
      </c>
      <c r="B59" s="8" t="s">
        <v>20</v>
      </c>
      <c r="C59" s="8" t="s">
        <v>44</v>
      </c>
      <c r="D59" s="9" t="s">
        <v>40</v>
      </c>
      <c r="E59" s="42" t="s">
        <v>111</v>
      </c>
      <c r="F59" s="36" t="s">
        <v>270</v>
      </c>
      <c r="G59" s="12">
        <v>10</v>
      </c>
      <c r="H59" s="27"/>
      <c r="I59" s="27"/>
      <c r="J59" s="27"/>
      <c r="K59" s="27"/>
      <c r="L59" s="3">
        <f t="shared" si="12"/>
        <v>0</v>
      </c>
      <c r="M59" s="3">
        <f t="shared" si="12"/>
        <v>0</v>
      </c>
      <c r="N59" s="3">
        <f t="shared" si="13"/>
        <v>0</v>
      </c>
      <c r="O59" s="3">
        <f t="shared" si="14"/>
        <v>0</v>
      </c>
    </row>
    <row r="60" spans="1:15" ht="24" x14ac:dyDescent="0.2">
      <c r="A60" s="8" t="s">
        <v>14</v>
      </c>
      <c r="B60" s="8" t="s">
        <v>20</v>
      </c>
      <c r="C60" s="8" t="s">
        <v>44</v>
      </c>
      <c r="D60" s="9" t="s">
        <v>40</v>
      </c>
      <c r="E60" s="42" t="s">
        <v>119</v>
      </c>
      <c r="F60" s="43" t="s">
        <v>271</v>
      </c>
      <c r="G60" s="12">
        <v>15</v>
      </c>
      <c r="H60" s="27"/>
      <c r="I60" s="27"/>
      <c r="J60" s="27"/>
      <c r="K60" s="27"/>
      <c r="L60" s="3">
        <f t="shared" si="12"/>
        <v>0</v>
      </c>
      <c r="M60" s="3">
        <f t="shared" si="12"/>
        <v>0</v>
      </c>
      <c r="N60" s="3">
        <f t="shared" si="13"/>
        <v>0</v>
      </c>
      <c r="O60" s="3">
        <f t="shared" si="14"/>
        <v>0</v>
      </c>
    </row>
    <row r="61" spans="1:15" x14ac:dyDescent="0.2">
      <c r="A61" s="8" t="s">
        <v>14</v>
      </c>
      <c r="B61" s="8" t="s">
        <v>20</v>
      </c>
      <c r="C61" s="8" t="s">
        <v>117</v>
      </c>
      <c r="D61" s="9" t="s">
        <v>40</v>
      </c>
      <c r="E61" s="9">
        <v>11</v>
      </c>
      <c r="F61" s="44" t="s">
        <v>272</v>
      </c>
      <c r="G61" s="12">
        <v>5</v>
      </c>
      <c r="H61" s="27"/>
      <c r="I61" s="27"/>
      <c r="J61" s="27"/>
      <c r="K61" s="27"/>
      <c r="L61" s="3">
        <f t="shared" si="12"/>
        <v>0</v>
      </c>
      <c r="M61" s="3">
        <f t="shared" si="12"/>
        <v>0</v>
      </c>
      <c r="N61" s="3">
        <f t="shared" si="13"/>
        <v>0</v>
      </c>
      <c r="O61" s="3">
        <f t="shared" si="14"/>
        <v>0</v>
      </c>
    </row>
    <row r="62" spans="1:15" x14ac:dyDescent="0.2">
      <c r="A62" s="8" t="s">
        <v>14</v>
      </c>
      <c r="B62" s="8" t="s">
        <v>20</v>
      </c>
      <c r="C62" s="8" t="s">
        <v>287</v>
      </c>
      <c r="D62" s="9" t="s">
        <v>40</v>
      </c>
      <c r="E62" s="9">
        <v>12</v>
      </c>
      <c r="F62" s="26" t="s">
        <v>273</v>
      </c>
      <c r="G62" s="12">
        <v>5</v>
      </c>
      <c r="H62" s="27"/>
      <c r="I62" s="27"/>
      <c r="J62" s="27"/>
      <c r="K62" s="27"/>
      <c r="L62" s="3">
        <f t="shared" si="12"/>
        <v>0</v>
      </c>
      <c r="M62" s="3">
        <f t="shared" si="12"/>
        <v>0</v>
      </c>
      <c r="N62" s="3">
        <f t="shared" si="13"/>
        <v>0</v>
      </c>
      <c r="O62" s="3">
        <f t="shared" si="14"/>
        <v>0</v>
      </c>
    </row>
    <row r="63" spans="1:15" x14ac:dyDescent="0.2">
      <c r="A63" s="8" t="s">
        <v>14</v>
      </c>
      <c r="B63" s="8" t="s">
        <v>20</v>
      </c>
      <c r="C63" s="8" t="s">
        <v>118</v>
      </c>
      <c r="D63" s="9" t="s">
        <v>40</v>
      </c>
      <c r="E63" s="9">
        <v>13</v>
      </c>
      <c r="F63" s="44" t="s">
        <v>274</v>
      </c>
      <c r="G63" s="12">
        <v>3</v>
      </c>
      <c r="H63" s="27"/>
      <c r="I63" s="27"/>
      <c r="J63" s="27"/>
      <c r="K63" s="27"/>
      <c r="L63" s="3">
        <f>$G63*H63</f>
        <v>0</v>
      </c>
      <c r="M63" s="3">
        <f>$G63*I63</f>
        <v>0</v>
      </c>
      <c r="N63" s="3">
        <f>$G63*J63</f>
        <v>0</v>
      </c>
      <c r="O63" s="3">
        <f>$G63*K63</f>
        <v>0</v>
      </c>
    </row>
    <row r="64" spans="1:15" ht="36" x14ac:dyDescent="0.2">
      <c r="A64" s="8" t="s">
        <v>14</v>
      </c>
      <c r="B64" s="8" t="s">
        <v>20</v>
      </c>
      <c r="C64" s="8" t="s">
        <v>275</v>
      </c>
      <c r="D64" s="9" t="s">
        <v>40</v>
      </c>
      <c r="E64" s="9">
        <v>14</v>
      </c>
      <c r="F64" s="45" t="s">
        <v>276</v>
      </c>
      <c r="G64" s="12">
        <v>3</v>
      </c>
      <c r="H64" s="27"/>
      <c r="I64" s="27"/>
      <c r="J64" s="27"/>
      <c r="K64" s="27"/>
      <c r="L64" s="3">
        <f>MIN(15,H64*$G64)</f>
        <v>0</v>
      </c>
      <c r="M64" s="3">
        <f>MIN(15,I64*$G64)</f>
        <v>0</v>
      </c>
      <c r="N64" s="3">
        <f>MIN(15,J64*$G64)</f>
        <v>0</v>
      </c>
      <c r="O64" s="3">
        <f>MIN(15,K64*$G64)</f>
        <v>0</v>
      </c>
    </row>
    <row r="65" spans="1:15" x14ac:dyDescent="0.2">
      <c r="A65" s="23" t="s">
        <v>342</v>
      </c>
      <c r="B65" s="24"/>
      <c r="C65" s="24"/>
      <c r="D65" s="24"/>
      <c r="E65" s="24"/>
      <c r="F65" s="24"/>
      <c r="G65" s="24"/>
      <c r="H65" s="24"/>
      <c r="I65" s="24"/>
      <c r="J65" s="24"/>
      <c r="K65" s="24"/>
      <c r="L65" s="24"/>
      <c r="M65" s="24"/>
      <c r="N65" s="24"/>
      <c r="O65" s="25"/>
    </row>
    <row r="66" spans="1:15" ht="24" x14ac:dyDescent="0.2">
      <c r="A66" s="8" t="s">
        <v>14</v>
      </c>
      <c r="B66" s="8" t="s">
        <v>21</v>
      </c>
      <c r="C66" s="8" t="s">
        <v>45</v>
      </c>
      <c r="D66" s="9" t="s">
        <v>41</v>
      </c>
      <c r="E66" s="9">
        <v>1</v>
      </c>
      <c r="F66" s="10" t="s">
        <v>199</v>
      </c>
      <c r="G66" s="12">
        <v>20</v>
      </c>
      <c r="H66" s="27"/>
      <c r="I66" s="27"/>
      <c r="J66" s="27"/>
      <c r="K66" s="27"/>
      <c r="L66" s="3">
        <f t="shared" si="12"/>
        <v>0</v>
      </c>
      <c r="M66" s="3">
        <f t="shared" si="12"/>
        <v>0</v>
      </c>
      <c r="N66" s="3">
        <f t="shared" si="13"/>
        <v>0</v>
      </c>
      <c r="O66" s="3">
        <f t="shared" si="14"/>
        <v>0</v>
      </c>
    </row>
    <row r="67" spans="1:15" ht="24" x14ac:dyDescent="0.2">
      <c r="A67" s="8" t="s">
        <v>14</v>
      </c>
      <c r="B67" s="8" t="s">
        <v>21</v>
      </c>
      <c r="C67" s="8" t="s">
        <v>45</v>
      </c>
      <c r="D67" s="9" t="s">
        <v>41</v>
      </c>
      <c r="E67" s="9">
        <v>2</v>
      </c>
      <c r="F67" s="10" t="s">
        <v>200</v>
      </c>
      <c r="G67" s="12">
        <v>10</v>
      </c>
      <c r="H67" s="27"/>
      <c r="I67" s="27"/>
      <c r="J67" s="27"/>
      <c r="K67" s="27"/>
      <c r="L67" s="3">
        <f t="shared" si="12"/>
        <v>0</v>
      </c>
      <c r="M67" s="3">
        <f t="shared" si="12"/>
        <v>0</v>
      </c>
      <c r="N67" s="3">
        <f t="shared" si="13"/>
        <v>0</v>
      </c>
      <c r="O67" s="3">
        <f t="shared" si="14"/>
        <v>0</v>
      </c>
    </row>
    <row r="68" spans="1:15" ht="24" x14ac:dyDescent="0.2">
      <c r="A68" s="8" t="s">
        <v>14</v>
      </c>
      <c r="B68" s="8" t="s">
        <v>21</v>
      </c>
      <c r="C68" s="8" t="s">
        <v>45</v>
      </c>
      <c r="D68" s="9" t="s">
        <v>41</v>
      </c>
      <c r="E68" s="9">
        <v>3</v>
      </c>
      <c r="F68" s="40" t="s">
        <v>288</v>
      </c>
      <c r="G68" s="12">
        <v>5</v>
      </c>
      <c r="H68" s="27"/>
      <c r="I68" s="27"/>
      <c r="J68" s="27"/>
      <c r="K68" s="27"/>
      <c r="L68" s="3">
        <f>MIN(10,H68*$G68)</f>
        <v>0</v>
      </c>
      <c r="M68" s="3">
        <f>MIN(10,I68*$G68)</f>
        <v>0</v>
      </c>
      <c r="N68" s="3">
        <f>MIN(10,J68*$G68)</f>
        <v>0</v>
      </c>
      <c r="O68" s="3">
        <f>MIN(10,K68*$G68)</f>
        <v>0</v>
      </c>
    </row>
    <row r="69" spans="1:15" x14ac:dyDescent="0.2">
      <c r="A69" s="8" t="s">
        <v>14</v>
      </c>
      <c r="B69" s="8" t="s">
        <v>21</v>
      </c>
      <c r="C69" s="8" t="s">
        <v>46</v>
      </c>
      <c r="D69" s="9" t="s">
        <v>41</v>
      </c>
      <c r="E69" s="9">
        <v>4</v>
      </c>
      <c r="F69" s="10" t="s">
        <v>201</v>
      </c>
      <c r="G69" s="12">
        <v>20</v>
      </c>
      <c r="H69" s="27"/>
      <c r="I69" s="27"/>
      <c r="J69" s="27"/>
      <c r="K69" s="27"/>
      <c r="L69" s="3">
        <f t="shared" ref="L69:M109" si="16">$G69*H69</f>
        <v>0</v>
      </c>
      <c r="M69" s="3">
        <f t="shared" si="16"/>
        <v>0</v>
      </c>
      <c r="N69" s="3">
        <f t="shared" ref="N69:N109" si="17">$G69*J69</f>
        <v>0</v>
      </c>
      <c r="O69" s="3">
        <f t="shared" ref="O69:O109" si="18">$G69*K69</f>
        <v>0</v>
      </c>
    </row>
    <row r="70" spans="1:15" ht="24" x14ac:dyDescent="0.2">
      <c r="A70" s="8" t="s">
        <v>14</v>
      </c>
      <c r="B70" s="8" t="s">
        <v>21</v>
      </c>
      <c r="C70" s="8" t="s">
        <v>46</v>
      </c>
      <c r="D70" s="9" t="s">
        <v>41</v>
      </c>
      <c r="E70" s="9">
        <v>5</v>
      </c>
      <c r="F70" s="10" t="s">
        <v>202</v>
      </c>
      <c r="G70" s="12">
        <v>20</v>
      </c>
      <c r="H70" s="27"/>
      <c r="I70" s="27"/>
      <c r="J70" s="27"/>
      <c r="K70" s="27"/>
      <c r="L70" s="3">
        <f t="shared" si="16"/>
        <v>0</v>
      </c>
      <c r="M70" s="3">
        <f t="shared" si="16"/>
        <v>0</v>
      </c>
      <c r="N70" s="3">
        <f t="shared" si="17"/>
        <v>0</v>
      </c>
      <c r="O70" s="3">
        <f t="shared" si="18"/>
        <v>0</v>
      </c>
    </row>
    <row r="71" spans="1:15" x14ac:dyDescent="0.2">
      <c r="A71" s="8" t="s">
        <v>14</v>
      </c>
      <c r="B71" s="8" t="s">
        <v>21</v>
      </c>
      <c r="C71" s="8" t="s">
        <v>46</v>
      </c>
      <c r="D71" s="9" t="s">
        <v>41</v>
      </c>
      <c r="E71" s="9">
        <v>6</v>
      </c>
      <c r="F71" s="10" t="s">
        <v>203</v>
      </c>
      <c r="G71" s="12">
        <v>20</v>
      </c>
      <c r="H71" s="27"/>
      <c r="I71" s="27"/>
      <c r="J71" s="27"/>
      <c r="K71" s="27"/>
      <c r="L71" s="3">
        <f t="shared" si="16"/>
        <v>0</v>
      </c>
      <c r="M71" s="3">
        <f t="shared" si="16"/>
        <v>0</v>
      </c>
      <c r="N71" s="3">
        <f t="shared" si="17"/>
        <v>0</v>
      </c>
      <c r="O71" s="3">
        <f t="shared" si="18"/>
        <v>0</v>
      </c>
    </row>
    <row r="72" spans="1:15" ht="17.25" customHeight="1" x14ac:dyDescent="0.2">
      <c r="A72" s="8" t="s">
        <v>14</v>
      </c>
      <c r="B72" s="8" t="s">
        <v>21</v>
      </c>
      <c r="C72" s="8" t="s">
        <v>46</v>
      </c>
      <c r="D72" s="9" t="s">
        <v>41</v>
      </c>
      <c r="E72" s="9">
        <v>7</v>
      </c>
      <c r="F72" s="10" t="s">
        <v>0</v>
      </c>
      <c r="G72" s="12">
        <v>20</v>
      </c>
      <c r="H72" s="27"/>
      <c r="I72" s="27"/>
      <c r="J72" s="27"/>
      <c r="K72" s="27"/>
      <c r="L72" s="3">
        <f t="shared" si="16"/>
        <v>0</v>
      </c>
      <c r="M72" s="3">
        <f t="shared" si="16"/>
        <v>0</v>
      </c>
      <c r="N72" s="3">
        <f t="shared" si="17"/>
        <v>0</v>
      </c>
      <c r="O72" s="3">
        <f t="shared" si="18"/>
        <v>0</v>
      </c>
    </row>
    <row r="73" spans="1:15" x14ac:dyDescent="0.2">
      <c r="A73" s="8" t="s">
        <v>14</v>
      </c>
      <c r="B73" s="8" t="s">
        <v>21</v>
      </c>
      <c r="C73" s="8" t="s">
        <v>46</v>
      </c>
      <c r="D73" s="9" t="s">
        <v>41</v>
      </c>
      <c r="E73" s="9">
        <v>8</v>
      </c>
      <c r="F73" s="26" t="s">
        <v>204</v>
      </c>
      <c r="G73" s="12">
        <v>5</v>
      </c>
      <c r="H73" s="27"/>
      <c r="I73" s="27"/>
      <c r="J73" s="27"/>
      <c r="K73" s="27"/>
      <c r="L73" s="3">
        <f t="shared" si="16"/>
        <v>0</v>
      </c>
      <c r="M73" s="3">
        <f t="shared" si="16"/>
        <v>0</v>
      </c>
      <c r="N73" s="3">
        <f t="shared" si="17"/>
        <v>0</v>
      </c>
      <c r="O73" s="3">
        <f t="shared" si="18"/>
        <v>0</v>
      </c>
    </row>
    <row r="74" spans="1:15" ht="24" x14ac:dyDescent="0.2">
      <c r="A74" s="13" t="s">
        <v>14</v>
      </c>
      <c r="B74" s="13" t="s">
        <v>21</v>
      </c>
      <c r="C74" s="13" t="s">
        <v>46</v>
      </c>
      <c r="D74" s="14" t="s">
        <v>41</v>
      </c>
      <c r="E74" s="14">
        <v>9</v>
      </c>
      <c r="F74" s="46" t="s">
        <v>289</v>
      </c>
      <c r="G74" s="41">
        <v>10</v>
      </c>
      <c r="H74" s="47"/>
      <c r="I74" s="47"/>
      <c r="J74" s="47"/>
      <c r="K74" s="47"/>
      <c r="L74" s="7">
        <f t="shared" si="16"/>
        <v>0</v>
      </c>
      <c r="M74" s="7">
        <f t="shared" si="16"/>
        <v>0</v>
      </c>
      <c r="N74" s="7">
        <f t="shared" si="17"/>
        <v>0</v>
      </c>
      <c r="O74" s="7">
        <f t="shared" si="18"/>
        <v>0</v>
      </c>
    </row>
    <row r="75" spans="1:15" x14ac:dyDescent="0.2">
      <c r="A75" s="8" t="s">
        <v>14</v>
      </c>
      <c r="B75" s="8" t="s">
        <v>21</v>
      </c>
      <c r="C75" s="8" t="s">
        <v>47</v>
      </c>
      <c r="D75" s="9" t="s">
        <v>41</v>
      </c>
      <c r="E75" s="9">
        <v>10</v>
      </c>
      <c r="F75" s="26" t="s">
        <v>290</v>
      </c>
      <c r="G75" s="12">
        <v>8</v>
      </c>
      <c r="H75" s="27"/>
      <c r="I75" s="27"/>
      <c r="J75" s="27"/>
      <c r="K75" s="27"/>
      <c r="L75" s="3">
        <f t="shared" ref="L75:O76" si="19">MIN(30,H75*$G75)</f>
        <v>0</v>
      </c>
      <c r="M75" s="3">
        <f t="shared" si="19"/>
        <v>0</v>
      </c>
      <c r="N75" s="3">
        <f t="shared" si="19"/>
        <v>0</v>
      </c>
      <c r="O75" s="3">
        <f t="shared" si="19"/>
        <v>0</v>
      </c>
    </row>
    <row r="76" spans="1:15" x14ac:dyDescent="0.2">
      <c r="A76" s="8" t="s">
        <v>14</v>
      </c>
      <c r="B76" s="8" t="s">
        <v>21</v>
      </c>
      <c r="C76" s="8" t="s">
        <v>47</v>
      </c>
      <c r="D76" s="9" t="s">
        <v>41</v>
      </c>
      <c r="E76" s="9">
        <v>11</v>
      </c>
      <c r="F76" s="26" t="s">
        <v>291</v>
      </c>
      <c r="G76" s="12">
        <v>6</v>
      </c>
      <c r="H76" s="27"/>
      <c r="I76" s="27"/>
      <c r="J76" s="27"/>
      <c r="K76" s="27"/>
      <c r="L76" s="3">
        <f t="shared" si="19"/>
        <v>0</v>
      </c>
      <c r="M76" s="3">
        <f t="shared" si="19"/>
        <v>0</v>
      </c>
      <c r="N76" s="3">
        <f t="shared" si="19"/>
        <v>0</v>
      </c>
      <c r="O76" s="3">
        <f t="shared" si="19"/>
        <v>0</v>
      </c>
    </row>
    <row r="77" spans="1:15" x14ac:dyDescent="0.2">
      <c r="A77" s="8" t="s">
        <v>14</v>
      </c>
      <c r="B77" s="8" t="s">
        <v>21</v>
      </c>
      <c r="C77" s="8" t="s">
        <v>47</v>
      </c>
      <c r="D77" s="9" t="s">
        <v>41</v>
      </c>
      <c r="E77" s="9" t="s">
        <v>114</v>
      </c>
      <c r="F77" s="26" t="s">
        <v>292</v>
      </c>
      <c r="G77" s="12">
        <v>5</v>
      </c>
      <c r="H77" s="27"/>
      <c r="I77" s="27"/>
      <c r="J77" s="27"/>
      <c r="K77" s="27"/>
      <c r="L77" s="3">
        <f t="shared" ref="L77:O81" si="20">MIN(20,H77*$G77)</f>
        <v>0</v>
      </c>
      <c r="M77" s="3">
        <f t="shared" si="20"/>
        <v>0</v>
      </c>
      <c r="N77" s="3">
        <f t="shared" si="20"/>
        <v>0</v>
      </c>
      <c r="O77" s="3">
        <f t="shared" si="20"/>
        <v>0</v>
      </c>
    </row>
    <row r="78" spans="1:15" ht="24" customHeight="1" x14ac:dyDescent="0.2">
      <c r="A78" s="8" t="s">
        <v>14</v>
      </c>
      <c r="B78" s="8" t="s">
        <v>21</v>
      </c>
      <c r="C78" s="8" t="s">
        <v>47</v>
      </c>
      <c r="D78" s="9" t="s">
        <v>41</v>
      </c>
      <c r="E78" s="9" t="s">
        <v>115</v>
      </c>
      <c r="F78" s="26" t="s">
        <v>293</v>
      </c>
      <c r="G78" s="12">
        <v>3</v>
      </c>
      <c r="H78" s="48"/>
      <c r="I78" s="48"/>
      <c r="J78" s="48"/>
      <c r="K78" s="48"/>
      <c r="L78" s="3">
        <f t="shared" si="20"/>
        <v>0</v>
      </c>
      <c r="M78" s="3">
        <f t="shared" si="20"/>
        <v>0</v>
      </c>
      <c r="N78" s="3">
        <f t="shared" si="20"/>
        <v>0</v>
      </c>
      <c r="O78" s="3">
        <f t="shared" si="20"/>
        <v>0</v>
      </c>
    </row>
    <row r="79" spans="1:15" x14ac:dyDescent="0.2">
      <c r="A79" s="8" t="s">
        <v>14</v>
      </c>
      <c r="B79" s="8" t="s">
        <v>21</v>
      </c>
      <c r="C79" s="8" t="s">
        <v>47</v>
      </c>
      <c r="D79" s="9" t="s">
        <v>41</v>
      </c>
      <c r="E79" s="9" t="s">
        <v>143</v>
      </c>
      <c r="F79" s="26" t="s">
        <v>294</v>
      </c>
      <c r="G79" s="12">
        <v>1</v>
      </c>
      <c r="H79" s="27"/>
      <c r="I79" s="27"/>
      <c r="J79" s="27"/>
      <c r="K79" s="27"/>
      <c r="L79" s="3">
        <f t="shared" si="20"/>
        <v>0</v>
      </c>
      <c r="M79" s="3">
        <f t="shared" si="20"/>
        <v>0</v>
      </c>
      <c r="N79" s="3">
        <f t="shared" si="20"/>
        <v>0</v>
      </c>
      <c r="O79" s="3">
        <f t="shared" si="20"/>
        <v>0</v>
      </c>
    </row>
    <row r="80" spans="1:15" ht="36" x14ac:dyDescent="0.2">
      <c r="A80" s="8" t="s">
        <v>14</v>
      </c>
      <c r="B80" s="8" t="s">
        <v>21</v>
      </c>
      <c r="C80" s="8" t="s">
        <v>47</v>
      </c>
      <c r="D80" s="9" t="s">
        <v>41</v>
      </c>
      <c r="E80" s="9">
        <v>13</v>
      </c>
      <c r="F80" s="33" t="s">
        <v>295</v>
      </c>
      <c r="G80" s="12">
        <v>10</v>
      </c>
      <c r="H80" s="27"/>
      <c r="I80" s="27"/>
      <c r="J80" s="27"/>
      <c r="K80" s="27"/>
      <c r="L80" s="3">
        <f t="shared" si="20"/>
        <v>0</v>
      </c>
      <c r="M80" s="3">
        <f t="shared" si="20"/>
        <v>0</v>
      </c>
      <c r="N80" s="3">
        <f t="shared" si="20"/>
        <v>0</v>
      </c>
      <c r="O80" s="3">
        <f t="shared" si="20"/>
        <v>0</v>
      </c>
    </row>
    <row r="81" spans="1:15" ht="24" x14ac:dyDescent="0.2">
      <c r="A81" s="8" t="s">
        <v>14</v>
      </c>
      <c r="B81" s="8" t="s">
        <v>21</v>
      </c>
      <c r="C81" s="8" t="s">
        <v>47</v>
      </c>
      <c r="D81" s="9" t="s">
        <v>41</v>
      </c>
      <c r="E81" s="9">
        <v>14</v>
      </c>
      <c r="F81" s="49" t="s">
        <v>296</v>
      </c>
      <c r="G81" s="12">
        <v>2</v>
      </c>
      <c r="H81" s="27"/>
      <c r="I81" s="27"/>
      <c r="J81" s="27"/>
      <c r="K81" s="27"/>
      <c r="L81" s="3">
        <f t="shared" si="20"/>
        <v>0</v>
      </c>
      <c r="M81" s="3">
        <f t="shared" si="20"/>
        <v>0</v>
      </c>
      <c r="N81" s="3">
        <f t="shared" si="20"/>
        <v>0</v>
      </c>
      <c r="O81" s="3">
        <f t="shared" si="20"/>
        <v>0</v>
      </c>
    </row>
    <row r="82" spans="1:15" x14ac:dyDescent="0.2">
      <c r="A82" s="8" t="s">
        <v>14</v>
      </c>
      <c r="B82" s="8" t="s">
        <v>21</v>
      </c>
      <c r="C82" s="8" t="s">
        <v>48</v>
      </c>
      <c r="D82" s="9" t="s">
        <v>41</v>
      </c>
      <c r="E82" s="42" t="s">
        <v>299</v>
      </c>
      <c r="F82" s="50" t="s">
        <v>297</v>
      </c>
      <c r="G82" s="12">
        <v>10</v>
      </c>
      <c r="H82" s="27"/>
      <c r="I82" s="27"/>
      <c r="J82" s="27"/>
      <c r="K82" s="27"/>
      <c r="L82" s="3">
        <f t="shared" si="16"/>
        <v>0</v>
      </c>
      <c r="M82" s="3">
        <f t="shared" si="16"/>
        <v>0</v>
      </c>
      <c r="N82" s="3">
        <f t="shared" si="17"/>
        <v>0</v>
      </c>
      <c r="O82" s="3">
        <f t="shared" si="18"/>
        <v>0</v>
      </c>
    </row>
    <row r="83" spans="1:15" x14ac:dyDescent="0.2">
      <c r="A83" s="8" t="s">
        <v>14</v>
      </c>
      <c r="B83" s="8" t="s">
        <v>21</v>
      </c>
      <c r="C83" s="8" t="s">
        <v>48</v>
      </c>
      <c r="D83" s="9" t="s">
        <v>41</v>
      </c>
      <c r="E83" s="42" t="s">
        <v>300</v>
      </c>
      <c r="F83" s="50" t="s">
        <v>298</v>
      </c>
      <c r="G83" s="12">
        <v>5</v>
      </c>
      <c r="H83" s="27"/>
      <c r="I83" s="27"/>
      <c r="J83" s="27"/>
      <c r="K83" s="27"/>
      <c r="L83" s="3">
        <f t="shared" si="16"/>
        <v>0</v>
      </c>
      <c r="M83" s="3">
        <f t="shared" si="16"/>
        <v>0</v>
      </c>
      <c r="N83" s="3">
        <f t="shared" si="17"/>
        <v>0</v>
      </c>
      <c r="O83" s="3">
        <f t="shared" si="18"/>
        <v>0</v>
      </c>
    </row>
    <row r="84" spans="1:15" x14ac:dyDescent="0.2">
      <c r="A84" s="8" t="s">
        <v>14</v>
      </c>
      <c r="B84" s="8" t="s">
        <v>21</v>
      </c>
      <c r="C84" s="8" t="s">
        <v>128</v>
      </c>
      <c r="D84" s="9" t="s">
        <v>41</v>
      </c>
      <c r="E84" s="42" t="s">
        <v>301</v>
      </c>
      <c r="F84" s="50" t="s">
        <v>304</v>
      </c>
      <c r="G84" s="12">
        <v>20</v>
      </c>
      <c r="H84" s="27"/>
      <c r="I84" s="27"/>
      <c r="J84" s="27"/>
      <c r="K84" s="27"/>
      <c r="L84" s="3">
        <f t="shared" si="16"/>
        <v>0</v>
      </c>
      <c r="M84" s="3">
        <f t="shared" si="16"/>
        <v>0</v>
      </c>
      <c r="N84" s="3">
        <f t="shared" si="17"/>
        <v>0</v>
      </c>
      <c r="O84" s="3">
        <f t="shared" si="18"/>
        <v>0</v>
      </c>
    </row>
    <row r="85" spans="1:15" x14ac:dyDescent="0.2">
      <c r="A85" s="8" t="s">
        <v>14</v>
      </c>
      <c r="B85" s="8" t="s">
        <v>21</v>
      </c>
      <c r="C85" s="8" t="s">
        <v>128</v>
      </c>
      <c r="D85" s="9" t="s">
        <v>41</v>
      </c>
      <c r="E85" s="42" t="s">
        <v>302</v>
      </c>
      <c r="F85" s="50" t="s">
        <v>303</v>
      </c>
      <c r="G85" s="12">
        <v>10</v>
      </c>
      <c r="H85" s="27"/>
      <c r="I85" s="27"/>
      <c r="J85" s="27"/>
      <c r="K85" s="27"/>
      <c r="L85" s="3">
        <f t="shared" si="16"/>
        <v>0</v>
      </c>
      <c r="M85" s="3">
        <f t="shared" si="16"/>
        <v>0</v>
      </c>
      <c r="N85" s="3">
        <f t="shared" si="17"/>
        <v>0</v>
      </c>
      <c r="O85" s="3">
        <f t="shared" si="18"/>
        <v>0</v>
      </c>
    </row>
    <row r="86" spans="1:15" ht="24" x14ac:dyDescent="0.2">
      <c r="A86" s="8" t="s">
        <v>14</v>
      </c>
      <c r="B86" s="8" t="s">
        <v>21</v>
      </c>
      <c r="C86" s="8" t="s">
        <v>48</v>
      </c>
      <c r="D86" s="9" t="s">
        <v>41</v>
      </c>
      <c r="E86" s="9">
        <v>16</v>
      </c>
      <c r="F86" s="20" t="s">
        <v>305</v>
      </c>
      <c r="G86" s="12">
        <v>5</v>
      </c>
      <c r="H86" s="27"/>
      <c r="I86" s="27"/>
      <c r="J86" s="27"/>
      <c r="K86" s="27"/>
      <c r="L86" s="3">
        <f t="shared" si="16"/>
        <v>0</v>
      </c>
      <c r="M86" s="3">
        <f t="shared" si="16"/>
        <v>0</v>
      </c>
      <c r="N86" s="3">
        <f t="shared" si="17"/>
        <v>0</v>
      </c>
      <c r="O86" s="3">
        <f t="shared" si="18"/>
        <v>0</v>
      </c>
    </row>
    <row r="87" spans="1:15" x14ac:dyDescent="0.2">
      <c r="A87" s="8" t="s">
        <v>14</v>
      </c>
      <c r="B87" s="8" t="s">
        <v>21</v>
      </c>
      <c r="C87" s="8" t="s">
        <v>48</v>
      </c>
      <c r="D87" s="9" t="s">
        <v>41</v>
      </c>
      <c r="E87" s="9">
        <v>17</v>
      </c>
      <c r="F87" s="31" t="s">
        <v>306</v>
      </c>
      <c r="G87" s="12">
        <v>10</v>
      </c>
      <c r="H87" s="27"/>
      <c r="I87" s="27"/>
      <c r="J87" s="27"/>
      <c r="K87" s="27"/>
      <c r="L87" s="3">
        <f t="shared" si="16"/>
        <v>0</v>
      </c>
      <c r="M87" s="3">
        <f t="shared" si="16"/>
        <v>0</v>
      </c>
      <c r="N87" s="3">
        <f t="shared" si="17"/>
        <v>0</v>
      </c>
      <c r="O87" s="3">
        <f t="shared" si="18"/>
        <v>0</v>
      </c>
    </row>
    <row r="88" spans="1:15" x14ac:dyDescent="0.2">
      <c r="A88" s="8" t="s">
        <v>14</v>
      </c>
      <c r="B88" s="8" t="s">
        <v>21</v>
      </c>
      <c r="C88" s="8" t="s">
        <v>48</v>
      </c>
      <c r="D88" s="9" t="s">
        <v>41</v>
      </c>
      <c r="E88" s="9">
        <v>18</v>
      </c>
      <c r="F88" s="31" t="s">
        <v>308</v>
      </c>
      <c r="G88" s="12">
        <v>5</v>
      </c>
      <c r="H88" s="27"/>
      <c r="I88" s="27"/>
      <c r="J88" s="27"/>
      <c r="K88" s="27"/>
      <c r="L88" s="3">
        <f t="shared" si="16"/>
        <v>0</v>
      </c>
      <c r="M88" s="3">
        <f t="shared" si="16"/>
        <v>0</v>
      </c>
      <c r="N88" s="3">
        <f t="shared" si="17"/>
        <v>0</v>
      </c>
      <c r="O88" s="3">
        <f t="shared" si="18"/>
        <v>0</v>
      </c>
    </row>
    <row r="89" spans="1:15" x14ac:dyDescent="0.2">
      <c r="A89" s="8" t="s">
        <v>14</v>
      </c>
      <c r="B89" s="8" t="s">
        <v>21</v>
      </c>
      <c r="C89" s="8" t="s">
        <v>120</v>
      </c>
      <c r="D89" s="9" t="s">
        <v>41</v>
      </c>
      <c r="E89" s="9" t="s">
        <v>309</v>
      </c>
      <c r="F89" s="26" t="s">
        <v>205</v>
      </c>
      <c r="G89" s="12">
        <v>20</v>
      </c>
      <c r="H89" s="27"/>
      <c r="I89" s="27"/>
      <c r="J89" s="27"/>
      <c r="K89" s="27"/>
      <c r="L89" s="3">
        <f t="shared" si="16"/>
        <v>0</v>
      </c>
      <c r="M89" s="3">
        <f t="shared" si="16"/>
        <v>0</v>
      </c>
      <c r="N89" s="3">
        <f t="shared" si="17"/>
        <v>0</v>
      </c>
      <c r="O89" s="3">
        <f t="shared" si="18"/>
        <v>0</v>
      </c>
    </row>
    <row r="90" spans="1:15" x14ac:dyDescent="0.2">
      <c r="A90" s="13" t="s">
        <v>14</v>
      </c>
      <c r="B90" s="13" t="s">
        <v>21</v>
      </c>
      <c r="C90" s="13" t="s">
        <v>120</v>
      </c>
      <c r="D90" s="14" t="s">
        <v>41</v>
      </c>
      <c r="E90" s="14" t="s">
        <v>310</v>
      </c>
      <c r="F90" s="51" t="s">
        <v>307</v>
      </c>
      <c r="G90" s="41">
        <v>10</v>
      </c>
      <c r="H90" s="47"/>
      <c r="I90" s="47"/>
      <c r="J90" s="47"/>
      <c r="K90" s="47"/>
      <c r="L90" s="7">
        <f t="shared" si="16"/>
        <v>0</v>
      </c>
      <c r="M90" s="7">
        <f t="shared" si="16"/>
        <v>0</v>
      </c>
      <c r="N90" s="7">
        <f t="shared" si="17"/>
        <v>0</v>
      </c>
      <c r="O90" s="7">
        <f t="shared" si="18"/>
        <v>0</v>
      </c>
    </row>
    <row r="91" spans="1:15" x14ac:dyDescent="0.2">
      <c r="A91" s="8" t="s">
        <v>14</v>
      </c>
      <c r="B91" s="8" t="s">
        <v>21</v>
      </c>
      <c r="C91" s="8" t="s">
        <v>121</v>
      </c>
      <c r="D91" s="9" t="s">
        <v>41</v>
      </c>
      <c r="E91" s="9">
        <v>20</v>
      </c>
      <c r="F91" s="26" t="s">
        <v>206</v>
      </c>
      <c r="G91" s="12">
        <v>5</v>
      </c>
      <c r="H91" s="27"/>
      <c r="I91" s="27"/>
      <c r="J91" s="27"/>
      <c r="K91" s="27"/>
      <c r="L91" s="3">
        <f t="shared" si="16"/>
        <v>0</v>
      </c>
      <c r="M91" s="3">
        <f t="shared" si="16"/>
        <v>0</v>
      </c>
      <c r="N91" s="3">
        <f t="shared" si="17"/>
        <v>0</v>
      </c>
      <c r="O91" s="3">
        <f t="shared" si="18"/>
        <v>0</v>
      </c>
    </row>
    <row r="92" spans="1:15" x14ac:dyDescent="0.2">
      <c r="A92" s="13" t="s">
        <v>14</v>
      </c>
      <c r="B92" s="13" t="s">
        <v>21</v>
      </c>
      <c r="C92" s="13" t="s">
        <v>144</v>
      </c>
      <c r="D92" s="14" t="s">
        <v>41</v>
      </c>
      <c r="E92" s="14" t="s">
        <v>311</v>
      </c>
      <c r="F92" s="52" t="s">
        <v>314</v>
      </c>
      <c r="G92" s="41">
        <v>20</v>
      </c>
      <c r="H92" s="47"/>
      <c r="I92" s="47"/>
      <c r="J92" s="47"/>
      <c r="K92" s="47"/>
      <c r="L92" s="7">
        <f t="shared" si="16"/>
        <v>0</v>
      </c>
      <c r="M92" s="7">
        <f t="shared" si="16"/>
        <v>0</v>
      </c>
      <c r="N92" s="7">
        <f t="shared" si="17"/>
        <v>0</v>
      </c>
      <c r="O92" s="7">
        <f t="shared" si="18"/>
        <v>0</v>
      </c>
    </row>
    <row r="93" spans="1:15" x14ac:dyDescent="0.2">
      <c r="A93" s="8" t="s">
        <v>14</v>
      </c>
      <c r="B93" s="8" t="s">
        <v>21</v>
      </c>
      <c r="C93" s="8" t="s">
        <v>144</v>
      </c>
      <c r="D93" s="9" t="s">
        <v>41</v>
      </c>
      <c r="E93" s="9" t="s">
        <v>312</v>
      </c>
      <c r="F93" s="26" t="s">
        <v>313</v>
      </c>
      <c r="G93" s="12">
        <v>3</v>
      </c>
      <c r="H93" s="27"/>
      <c r="I93" s="27"/>
      <c r="J93" s="27"/>
      <c r="K93" s="27"/>
      <c r="L93" s="3">
        <f t="shared" si="16"/>
        <v>0</v>
      </c>
      <c r="M93" s="3">
        <f t="shared" si="16"/>
        <v>0</v>
      </c>
      <c r="N93" s="3">
        <f t="shared" si="17"/>
        <v>0</v>
      </c>
      <c r="O93" s="3">
        <f t="shared" si="18"/>
        <v>0</v>
      </c>
    </row>
    <row r="94" spans="1:15" s="54" customFormat="1" ht="48" x14ac:dyDescent="0.2">
      <c r="A94" s="13" t="s">
        <v>14</v>
      </c>
      <c r="B94" s="13" t="s">
        <v>21</v>
      </c>
      <c r="C94" s="13" t="s">
        <v>144</v>
      </c>
      <c r="D94" s="14" t="s">
        <v>41</v>
      </c>
      <c r="E94" s="14">
        <v>22</v>
      </c>
      <c r="F94" s="53" t="s">
        <v>315</v>
      </c>
      <c r="G94" s="41">
        <v>4</v>
      </c>
      <c r="H94" s="47"/>
      <c r="I94" s="47"/>
      <c r="J94" s="47"/>
      <c r="K94" s="47"/>
      <c r="L94" s="7">
        <f t="shared" ref="L94:O97" si="21">$G94*H94</f>
        <v>0</v>
      </c>
      <c r="M94" s="7">
        <f t="shared" si="21"/>
        <v>0</v>
      </c>
      <c r="N94" s="7">
        <f t="shared" si="21"/>
        <v>0</v>
      </c>
      <c r="O94" s="7">
        <f t="shared" si="21"/>
        <v>0</v>
      </c>
    </row>
    <row r="95" spans="1:15" ht="36" x14ac:dyDescent="0.2">
      <c r="A95" s="8" t="s">
        <v>14</v>
      </c>
      <c r="B95" s="8" t="s">
        <v>21</v>
      </c>
      <c r="C95" s="8" t="s">
        <v>144</v>
      </c>
      <c r="D95" s="9" t="s">
        <v>41</v>
      </c>
      <c r="E95" s="9" t="s">
        <v>319</v>
      </c>
      <c r="F95" s="43" t="s">
        <v>316</v>
      </c>
      <c r="G95" s="12">
        <v>2</v>
      </c>
      <c r="H95" s="27"/>
      <c r="I95" s="27"/>
      <c r="J95" s="27"/>
      <c r="K95" s="27"/>
      <c r="L95" s="3">
        <f t="shared" si="21"/>
        <v>0</v>
      </c>
      <c r="M95" s="3">
        <f t="shared" si="21"/>
        <v>0</v>
      </c>
      <c r="N95" s="3">
        <f t="shared" si="21"/>
        <v>0</v>
      </c>
      <c r="O95" s="3">
        <f t="shared" si="21"/>
        <v>0</v>
      </c>
    </row>
    <row r="96" spans="1:15" ht="36" x14ac:dyDescent="0.2">
      <c r="A96" s="8" t="s">
        <v>14</v>
      </c>
      <c r="B96" s="8" t="s">
        <v>21</v>
      </c>
      <c r="C96" s="8" t="s">
        <v>144</v>
      </c>
      <c r="D96" s="9" t="s">
        <v>41</v>
      </c>
      <c r="E96" s="9" t="s">
        <v>320</v>
      </c>
      <c r="F96" s="43" t="s">
        <v>317</v>
      </c>
      <c r="G96" s="12">
        <v>3</v>
      </c>
      <c r="H96" s="27"/>
      <c r="I96" s="27"/>
      <c r="J96" s="27"/>
      <c r="K96" s="27"/>
      <c r="L96" s="3">
        <f t="shared" si="21"/>
        <v>0</v>
      </c>
      <c r="M96" s="3">
        <f t="shared" si="21"/>
        <v>0</v>
      </c>
      <c r="N96" s="3">
        <f t="shared" si="21"/>
        <v>0</v>
      </c>
      <c r="O96" s="3">
        <f t="shared" si="21"/>
        <v>0</v>
      </c>
    </row>
    <row r="97" spans="1:15" ht="36" x14ac:dyDescent="0.2">
      <c r="A97" s="8" t="s">
        <v>14</v>
      </c>
      <c r="B97" s="8" t="s">
        <v>21</v>
      </c>
      <c r="C97" s="8" t="s">
        <v>144</v>
      </c>
      <c r="D97" s="9" t="s">
        <v>41</v>
      </c>
      <c r="E97" s="9" t="s">
        <v>321</v>
      </c>
      <c r="F97" s="43" t="s">
        <v>318</v>
      </c>
      <c r="G97" s="12">
        <v>4</v>
      </c>
      <c r="H97" s="27"/>
      <c r="I97" s="27"/>
      <c r="J97" s="27"/>
      <c r="K97" s="27"/>
      <c r="L97" s="3">
        <f t="shared" si="21"/>
        <v>0</v>
      </c>
      <c r="M97" s="3">
        <f t="shared" si="21"/>
        <v>0</v>
      </c>
      <c r="N97" s="3">
        <f t="shared" si="21"/>
        <v>0</v>
      </c>
      <c r="O97" s="3">
        <f t="shared" si="21"/>
        <v>0</v>
      </c>
    </row>
    <row r="98" spans="1:15" x14ac:dyDescent="0.2">
      <c r="A98" s="23" t="s">
        <v>343</v>
      </c>
      <c r="B98" s="24"/>
      <c r="C98" s="24"/>
      <c r="D98" s="24"/>
      <c r="E98" s="24"/>
      <c r="F98" s="24"/>
      <c r="G98" s="24"/>
      <c r="H98" s="24"/>
      <c r="I98" s="24"/>
      <c r="J98" s="24"/>
      <c r="K98" s="24"/>
      <c r="L98" s="24"/>
      <c r="M98" s="24"/>
      <c r="N98" s="24"/>
      <c r="O98" s="25"/>
    </row>
    <row r="99" spans="1:15" ht="24" x14ac:dyDescent="0.2">
      <c r="A99" s="8" t="s">
        <v>14</v>
      </c>
      <c r="B99" s="8" t="s">
        <v>22</v>
      </c>
      <c r="C99" s="8" t="s">
        <v>49</v>
      </c>
      <c r="D99" s="9" t="s">
        <v>42</v>
      </c>
      <c r="E99" s="9">
        <v>1</v>
      </c>
      <c r="F99" s="10" t="s">
        <v>1</v>
      </c>
      <c r="G99" s="12">
        <v>1</v>
      </c>
      <c r="H99" s="48"/>
      <c r="I99" s="48"/>
      <c r="J99" s="48"/>
      <c r="K99" s="48"/>
      <c r="L99" s="3">
        <f t="shared" si="16"/>
        <v>0</v>
      </c>
      <c r="M99" s="3">
        <f t="shared" si="16"/>
        <v>0</v>
      </c>
      <c r="N99" s="3">
        <f t="shared" si="17"/>
        <v>0</v>
      </c>
      <c r="O99" s="3">
        <f t="shared" si="18"/>
        <v>0</v>
      </c>
    </row>
    <row r="100" spans="1:15" ht="24" x14ac:dyDescent="0.2">
      <c r="A100" s="8" t="s">
        <v>14</v>
      </c>
      <c r="B100" s="8" t="s">
        <v>22</v>
      </c>
      <c r="C100" s="8" t="s">
        <v>49</v>
      </c>
      <c r="D100" s="9" t="s">
        <v>42</v>
      </c>
      <c r="E100" s="9">
        <v>2</v>
      </c>
      <c r="F100" s="10" t="s">
        <v>2</v>
      </c>
      <c r="G100" s="12">
        <v>2</v>
      </c>
      <c r="H100" s="27"/>
      <c r="I100" s="27"/>
      <c r="J100" s="27"/>
      <c r="K100" s="27"/>
      <c r="L100" s="3">
        <f t="shared" si="16"/>
        <v>0</v>
      </c>
      <c r="M100" s="3">
        <f t="shared" si="16"/>
        <v>0</v>
      </c>
      <c r="N100" s="3">
        <f t="shared" si="17"/>
        <v>0</v>
      </c>
      <c r="O100" s="3">
        <f t="shared" si="18"/>
        <v>0</v>
      </c>
    </row>
    <row r="101" spans="1:15" ht="24" x14ac:dyDescent="0.2">
      <c r="A101" s="8" t="s">
        <v>14</v>
      </c>
      <c r="B101" s="8" t="s">
        <v>22</v>
      </c>
      <c r="C101" s="8" t="s">
        <v>49</v>
      </c>
      <c r="D101" s="9" t="s">
        <v>42</v>
      </c>
      <c r="E101" s="9">
        <v>3</v>
      </c>
      <c r="F101" s="10" t="s">
        <v>207</v>
      </c>
      <c r="G101" s="12">
        <v>3</v>
      </c>
      <c r="H101" s="27"/>
      <c r="I101" s="27"/>
      <c r="J101" s="27"/>
      <c r="K101" s="27"/>
      <c r="L101" s="3">
        <f t="shared" si="16"/>
        <v>0</v>
      </c>
      <c r="M101" s="3">
        <f t="shared" si="16"/>
        <v>0</v>
      </c>
      <c r="N101" s="3">
        <f t="shared" si="17"/>
        <v>0</v>
      </c>
      <c r="O101" s="3">
        <f t="shared" si="18"/>
        <v>0</v>
      </c>
    </row>
    <row r="102" spans="1:15" ht="24" x14ac:dyDescent="0.2">
      <c r="A102" s="8" t="s">
        <v>14</v>
      </c>
      <c r="B102" s="8" t="s">
        <v>22</v>
      </c>
      <c r="C102" s="8" t="s">
        <v>49</v>
      </c>
      <c r="D102" s="9" t="s">
        <v>42</v>
      </c>
      <c r="E102" s="9">
        <v>4</v>
      </c>
      <c r="F102" s="10" t="s">
        <v>3</v>
      </c>
      <c r="G102" s="12">
        <v>3</v>
      </c>
      <c r="H102" s="48"/>
      <c r="I102" s="48"/>
      <c r="J102" s="48"/>
      <c r="K102" s="48"/>
      <c r="L102" s="3">
        <f>MIN(9,H102*$G102)</f>
        <v>0</v>
      </c>
      <c r="M102" s="3">
        <f>MIN(9,I102*$G102)</f>
        <v>0</v>
      </c>
      <c r="N102" s="3">
        <f>MIN(9,J102*$G102)</f>
        <v>0</v>
      </c>
      <c r="O102" s="3">
        <f>MIN(9,K102*$G102)</f>
        <v>0</v>
      </c>
    </row>
    <row r="103" spans="1:15" ht="24" x14ac:dyDescent="0.2">
      <c r="A103" s="8" t="s">
        <v>14</v>
      </c>
      <c r="B103" s="8" t="s">
        <v>22</v>
      </c>
      <c r="C103" s="8" t="s">
        <v>49</v>
      </c>
      <c r="D103" s="9" t="s">
        <v>42</v>
      </c>
      <c r="E103" s="9">
        <v>5</v>
      </c>
      <c r="F103" s="10" t="s">
        <v>208</v>
      </c>
      <c r="G103" s="12">
        <v>1</v>
      </c>
      <c r="H103" s="27"/>
      <c r="I103" s="27"/>
      <c r="J103" s="27"/>
      <c r="K103" s="27"/>
      <c r="L103" s="3">
        <f>MIN(3,H103*$G103)</f>
        <v>0</v>
      </c>
      <c r="M103" s="3">
        <f>MIN(3,I103*$G103)</f>
        <v>0</v>
      </c>
      <c r="N103" s="3">
        <f>MIN(3,J103*$G103)</f>
        <v>0</v>
      </c>
      <c r="O103" s="3">
        <f>MIN(3,K103*$G103)</f>
        <v>0</v>
      </c>
    </row>
    <row r="104" spans="1:15" ht="24" x14ac:dyDescent="0.2">
      <c r="A104" s="8" t="s">
        <v>14</v>
      </c>
      <c r="B104" s="8" t="s">
        <v>22</v>
      </c>
      <c r="C104" s="8" t="s">
        <v>49</v>
      </c>
      <c r="D104" s="9" t="s">
        <v>42</v>
      </c>
      <c r="E104" s="9">
        <v>6</v>
      </c>
      <c r="F104" s="10" t="s">
        <v>322</v>
      </c>
      <c r="G104" s="12">
        <v>3</v>
      </c>
      <c r="H104" s="27"/>
      <c r="I104" s="27"/>
      <c r="J104" s="27"/>
      <c r="K104" s="27"/>
      <c r="L104" s="3">
        <f>MIN(9,H104*$G104)</f>
        <v>0</v>
      </c>
      <c r="M104" s="3">
        <f>MIN(9,I104*$G104)</f>
        <v>0</v>
      </c>
      <c r="N104" s="3">
        <f>MIN(9,J104*$G104)</f>
        <v>0</v>
      </c>
      <c r="O104" s="3">
        <f>MIN(9,K104*$G104)</f>
        <v>0</v>
      </c>
    </row>
    <row r="105" spans="1:15" x14ac:dyDescent="0.2">
      <c r="A105" s="8" t="s">
        <v>14</v>
      </c>
      <c r="B105" s="8" t="s">
        <v>22</v>
      </c>
      <c r="C105" s="8" t="s">
        <v>49</v>
      </c>
      <c r="D105" s="9" t="s">
        <v>42</v>
      </c>
      <c r="E105" s="9">
        <v>7</v>
      </c>
      <c r="F105" s="10" t="s">
        <v>209</v>
      </c>
      <c r="G105" s="12">
        <v>5</v>
      </c>
      <c r="H105" s="27"/>
      <c r="I105" s="27"/>
      <c r="J105" s="27"/>
      <c r="K105" s="27"/>
      <c r="L105" s="3">
        <f t="shared" si="16"/>
        <v>0</v>
      </c>
      <c r="M105" s="3">
        <f t="shared" si="16"/>
        <v>0</v>
      </c>
      <c r="N105" s="3">
        <f t="shared" si="17"/>
        <v>0</v>
      </c>
      <c r="O105" s="3">
        <f t="shared" si="18"/>
        <v>0</v>
      </c>
    </row>
    <row r="106" spans="1:15" ht="37.5" customHeight="1" x14ac:dyDescent="0.2">
      <c r="A106" s="8" t="s">
        <v>14</v>
      </c>
      <c r="B106" s="8" t="s">
        <v>22</v>
      </c>
      <c r="C106" s="8" t="s">
        <v>49</v>
      </c>
      <c r="D106" s="9" t="s">
        <v>42</v>
      </c>
      <c r="E106" s="9">
        <v>8</v>
      </c>
      <c r="F106" s="43" t="s">
        <v>4</v>
      </c>
      <c r="G106" s="12">
        <v>8</v>
      </c>
      <c r="H106" s="27"/>
      <c r="I106" s="27"/>
      <c r="J106" s="27"/>
      <c r="K106" s="27"/>
      <c r="L106" s="3">
        <f t="shared" si="16"/>
        <v>0</v>
      </c>
      <c r="M106" s="3">
        <f t="shared" si="16"/>
        <v>0</v>
      </c>
      <c r="N106" s="3">
        <f t="shared" si="17"/>
        <v>0</v>
      </c>
      <c r="O106" s="3">
        <f t="shared" si="18"/>
        <v>0</v>
      </c>
    </row>
    <row r="107" spans="1:15" ht="12.75" customHeight="1" x14ac:dyDescent="0.2">
      <c r="A107" s="23" t="s">
        <v>344</v>
      </c>
      <c r="B107" s="24"/>
      <c r="C107" s="24"/>
      <c r="D107" s="24"/>
      <c r="E107" s="24"/>
      <c r="F107" s="24"/>
      <c r="G107" s="24"/>
      <c r="H107" s="24"/>
      <c r="I107" s="24"/>
      <c r="J107" s="24"/>
      <c r="K107" s="24"/>
      <c r="L107" s="24"/>
      <c r="M107" s="24"/>
      <c r="N107" s="24"/>
      <c r="O107" s="25"/>
    </row>
    <row r="108" spans="1:15" ht="36" x14ac:dyDescent="0.2">
      <c r="A108" s="8" t="s">
        <v>15</v>
      </c>
      <c r="B108" s="8" t="s">
        <v>23</v>
      </c>
      <c r="C108" s="8" t="s">
        <v>61</v>
      </c>
      <c r="D108" s="9" t="s">
        <v>50</v>
      </c>
      <c r="E108" s="9">
        <v>1</v>
      </c>
      <c r="F108" s="10" t="s">
        <v>210</v>
      </c>
      <c r="G108" s="11">
        <v>10</v>
      </c>
      <c r="H108" s="55"/>
      <c r="I108" s="55"/>
      <c r="J108" s="55"/>
      <c r="K108" s="55"/>
      <c r="L108" s="3">
        <f t="shared" si="16"/>
        <v>0</v>
      </c>
      <c r="M108" s="3">
        <f t="shared" si="16"/>
        <v>0</v>
      </c>
      <c r="N108" s="3">
        <f t="shared" si="17"/>
        <v>0</v>
      </c>
      <c r="O108" s="3">
        <f t="shared" si="18"/>
        <v>0</v>
      </c>
    </row>
    <row r="109" spans="1:15" ht="24" x14ac:dyDescent="0.2">
      <c r="A109" s="8" t="s">
        <v>15</v>
      </c>
      <c r="B109" s="8" t="s">
        <v>23</v>
      </c>
      <c r="C109" s="8" t="s">
        <v>61</v>
      </c>
      <c r="D109" s="9" t="s">
        <v>50</v>
      </c>
      <c r="E109" s="9">
        <v>2</v>
      </c>
      <c r="F109" s="10" t="s">
        <v>211</v>
      </c>
      <c r="G109" s="11">
        <v>10</v>
      </c>
      <c r="H109" s="55"/>
      <c r="I109" s="55"/>
      <c r="J109" s="55"/>
      <c r="K109" s="55"/>
      <c r="L109" s="3">
        <f t="shared" si="16"/>
        <v>0</v>
      </c>
      <c r="M109" s="3">
        <f t="shared" si="16"/>
        <v>0</v>
      </c>
      <c r="N109" s="3">
        <f t="shared" si="17"/>
        <v>0</v>
      </c>
      <c r="O109" s="3">
        <f t="shared" si="18"/>
        <v>0</v>
      </c>
    </row>
    <row r="110" spans="1:15" ht="24" x14ac:dyDescent="0.2">
      <c r="A110" s="8" t="s">
        <v>15</v>
      </c>
      <c r="B110" s="8" t="s">
        <v>23</v>
      </c>
      <c r="C110" s="8" t="s">
        <v>61</v>
      </c>
      <c r="D110" s="9" t="s">
        <v>50</v>
      </c>
      <c r="E110" s="9">
        <v>3</v>
      </c>
      <c r="F110" s="10" t="s">
        <v>5</v>
      </c>
      <c r="G110" s="11">
        <v>5</v>
      </c>
      <c r="H110" s="55"/>
      <c r="I110" s="55"/>
      <c r="J110" s="55"/>
      <c r="K110" s="55"/>
      <c r="L110" s="4">
        <f>MIN(10,H110*$G110)</f>
        <v>0</v>
      </c>
      <c r="M110" s="4">
        <f>MIN(10,I110*$G110)</f>
        <v>0</v>
      </c>
      <c r="N110" s="4">
        <f>MIN(10,J110*$G110)</f>
        <v>0</v>
      </c>
      <c r="O110" s="4">
        <f>MIN(10,K110*$G110)</f>
        <v>0</v>
      </c>
    </row>
    <row r="111" spans="1:15" s="56" customFormat="1" x14ac:dyDescent="0.2">
      <c r="A111" s="23" t="s">
        <v>345</v>
      </c>
      <c r="B111" s="24"/>
      <c r="C111" s="24"/>
      <c r="D111" s="24"/>
      <c r="E111" s="24"/>
      <c r="F111" s="24"/>
      <c r="G111" s="24"/>
      <c r="H111" s="24"/>
      <c r="I111" s="24"/>
      <c r="J111" s="24"/>
      <c r="K111" s="24"/>
      <c r="L111" s="24"/>
      <c r="M111" s="24"/>
      <c r="N111" s="24"/>
      <c r="O111" s="25"/>
    </row>
    <row r="112" spans="1:15" ht="24" x14ac:dyDescent="0.2">
      <c r="A112" s="13" t="s">
        <v>16</v>
      </c>
      <c r="B112" s="13" t="s">
        <v>23</v>
      </c>
      <c r="C112" s="13" t="s">
        <v>61</v>
      </c>
      <c r="D112" s="14" t="s">
        <v>51</v>
      </c>
      <c r="E112" s="14">
        <v>1</v>
      </c>
      <c r="F112" s="15" t="s">
        <v>323</v>
      </c>
      <c r="G112" s="16">
        <v>10</v>
      </c>
      <c r="H112" s="57"/>
      <c r="I112" s="57"/>
      <c r="J112" s="57"/>
      <c r="K112" s="57"/>
      <c r="L112" s="7">
        <f>$G112*H112</f>
        <v>0</v>
      </c>
      <c r="M112" s="7">
        <f>$G112*I112</f>
        <v>0</v>
      </c>
      <c r="N112" s="7">
        <f>$G112*J112</f>
        <v>0</v>
      </c>
      <c r="O112" s="7">
        <f>$G112*K112</f>
        <v>0</v>
      </c>
    </row>
    <row r="113" spans="1:15" ht="36" customHeight="1" x14ac:dyDescent="0.2">
      <c r="A113" s="13" t="s">
        <v>16</v>
      </c>
      <c r="B113" s="13" t="s">
        <v>23</v>
      </c>
      <c r="C113" s="13" t="s">
        <v>61</v>
      </c>
      <c r="D113" s="14" t="s">
        <v>51</v>
      </c>
      <c r="E113" s="14">
        <v>2</v>
      </c>
      <c r="F113" s="15" t="s">
        <v>324</v>
      </c>
      <c r="G113" s="16">
        <v>5</v>
      </c>
      <c r="H113" s="57"/>
      <c r="I113" s="57"/>
      <c r="J113" s="57"/>
      <c r="K113" s="57"/>
      <c r="L113" s="17">
        <f>MIN(15,H113*$G113)</f>
        <v>0</v>
      </c>
      <c r="M113" s="17">
        <f>MIN(15,I113*$G113)</f>
        <v>0</v>
      </c>
      <c r="N113" s="17">
        <f>MIN(15,J113*$G113)</f>
        <v>0</v>
      </c>
      <c r="O113" s="17">
        <f>MIN(15,K113*$G113)</f>
        <v>0</v>
      </c>
    </row>
    <row r="114" spans="1:15" ht="24" x14ac:dyDescent="0.2">
      <c r="A114" s="13" t="s">
        <v>16</v>
      </c>
      <c r="B114" s="13" t="s">
        <v>23</v>
      </c>
      <c r="C114" s="13" t="s">
        <v>62</v>
      </c>
      <c r="D114" s="14" t="s">
        <v>51</v>
      </c>
      <c r="E114" s="14">
        <v>3</v>
      </c>
      <c r="F114" s="18" t="s">
        <v>325</v>
      </c>
      <c r="G114" s="16">
        <v>5</v>
      </c>
      <c r="H114" s="57"/>
      <c r="I114" s="57"/>
      <c r="J114" s="57"/>
      <c r="K114" s="57"/>
      <c r="L114" s="7">
        <f t="shared" ref="L114:O115" si="22">$G114*H114</f>
        <v>0</v>
      </c>
      <c r="M114" s="7">
        <f t="shared" si="22"/>
        <v>0</v>
      </c>
      <c r="N114" s="7">
        <f t="shared" si="22"/>
        <v>0</v>
      </c>
      <c r="O114" s="7">
        <f t="shared" si="22"/>
        <v>0</v>
      </c>
    </row>
    <row r="115" spans="1:15" ht="24" x14ac:dyDescent="0.2">
      <c r="A115" s="13" t="s">
        <v>16</v>
      </c>
      <c r="B115" s="13" t="s">
        <v>23</v>
      </c>
      <c r="C115" s="13" t="s">
        <v>62</v>
      </c>
      <c r="D115" s="14" t="s">
        <v>51</v>
      </c>
      <c r="E115" s="14">
        <v>4</v>
      </c>
      <c r="F115" s="18" t="s">
        <v>326</v>
      </c>
      <c r="G115" s="16">
        <v>3</v>
      </c>
      <c r="H115" s="57"/>
      <c r="I115" s="57"/>
      <c r="J115" s="57"/>
      <c r="K115" s="57"/>
      <c r="L115" s="7">
        <f t="shared" si="22"/>
        <v>0</v>
      </c>
      <c r="M115" s="7">
        <f t="shared" si="22"/>
        <v>0</v>
      </c>
      <c r="N115" s="7">
        <f t="shared" si="22"/>
        <v>0</v>
      </c>
      <c r="O115" s="7">
        <f t="shared" si="22"/>
        <v>0</v>
      </c>
    </row>
    <row r="116" spans="1:15" ht="24" x14ac:dyDescent="0.2">
      <c r="A116" s="13" t="s">
        <v>16</v>
      </c>
      <c r="B116" s="13" t="s">
        <v>37</v>
      </c>
      <c r="C116" s="13" t="s">
        <v>61</v>
      </c>
      <c r="D116" s="14" t="s">
        <v>51</v>
      </c>
      <c r="E116" s="14">
        <v>5</v>
      </c>
      <c r="F116" s="18" t="s">
        <v>327</v>
      </c>
      <c r="G116" s="16">
        <v>3</v>
      </c>
      <c r="H116" s="57"/>
      <c r="I116" s="57"/>
      <c r="J116" s="57"/>
      <c r="K116" s="57"/>
      <c r="L116" s="7">
        <f t="shared" ref="L116:O117" si="23">MIN(15,H116*$G116)</f>
        <v>0</v>
      </c>
      <c r="M116" s="7">
        <f t="shared" si="23"/>
        <v>0</v>
      </c>
      <c r="N116" s="7">
        <f t="shared" si="23"/>
        <v>0</v>
      </c>
      <c r="O116" s="7">
        <f t="shared" si="23"/>
        <v>0</v>
      </c>
    </row>
    <row r="117" spans="1:15" x14ac:dyDescent="0.2">
      <c r="A117" s="8" t="s">
        <v>16</v>
      </c>
      <c r="B117" s="8" t="s">
        <v>27</v>
      </c>
      <c r="C117" s="8" t="s">
        <v>63</v>
      </c>
      <c r="D117" s="9" t="s">
        <v>51</v>
      </c>
      <c r="E117" s="9">
        <v>6</v>
      </c>
      <c r="F117" s="10" t="s">
        <v>212</v>
      </c>
      <c r="G117" s="11">
        <v>5</v>
      </c>
      <c r="H117" s="55"/>
      <c r="I117" s="55"/>
      <c r="J117" s="55"/>
      <c r="K117" s="55"/>
      <c r="L117" s="4">
        <f t="shared" si="23"/>
        <v>0</v>
      </c>
      <c r="M117" s="4">
        <f t="shared" si="23"/>
        <v>0</v>
      </c>
      <c r="N117" s="4">
        <f t="shared" si="23"/>
        <v>0</v>
      </c>
      <c r="O117" s="4">
        <f t="shared" si="23"/>
        <v>0</v>
      </c>
    </row>
    <row r="118" spans="1:15" x14ac:dyDescent="0.2">
      <c r="A118" s="8" t="s">
        <v>16</v>
      </c>
      <c r="B118" s="8" t="s">
        <v>27</v>
      </c>
      <c r="C118" s="8" t="s">
        <v>63</v>
      </c>
      <c r="D118" s="9" t="s">
        <v>51</v>
      </c>
      <c r="E118" s="9">
        <v>7</v>
      </c>
      <c r="F118" s="10" t="s">
        <v>213</v>
      </c>
      <c r="G118" s="11">
        <v>2</v>
      </c>
      <c r="H118" s="55"/>
      <c r="I118" s="55"/>
      <c r="J118" s="55"/>
      <c r="K118" s="55"/>
      <c r="L118" s="4">
        <f>MIN(10,H118*$G118)</f>
        <v>0</v>
      </c>
      <c r="M118" s="4">
        <f>MIN(10,I118*$G118)</f>
        <v>0</v>
      </c>
      <c r="N118" s="4">
        <f>MIN(10,J118*$G118)</f>
        <v>0</v>
      </c>
      <c r="O118" s="4">
        <f>MIN(10,K118*$G118)</f>
        <v>0</v>
      </c>
    </row>
    <row r="119" spans="1:15" ht="36" x14ac:dyDescent="0.2">
      <c r="A119" s="8" t="s">
        <v>16</v>
      </c>
      <c r="B119" s="8" t="s">
        <v>28</v>
      </c>
      <c r="C119" s="8" t="s">
        <v>64</v>
      </c>
      <c r="D119" s="9" t="s">
        <v>51</v>
      </c>
      <c r="E119" s="9" t="s">
        <v>105</v>
      </c>
      <c r="F119" s="43" t="s">
        <v>328</v>
      </c>
      <c r="G119" s="11">
        <v>10</v>
      </c>
      <c r="H119" s="55"/>
      <c r="I119" s="55"/>
      <c r="J119" s="55"/>
      <c r="K119" s="55"/>
      <c r="L119" s="4">
        <f>MIN(15,H119*$G119)</f>
        <v>0</v>
      </c>
      <c r="M119" s="4">
        <f>MIN(15,I119*$G119)</f>
        <v>0</v>
      </c>
      <c r="N119" s="4">
        <f>MIN(15,J119*$G119)</f>
        <v>0</v>
      </c>
      <c r="O119" s="4">
        <f>MIN(15,K119*$G119)</f>
        <v>0</v>
      </c>
    </row>
    <row r="120" spans="1:15" ht="24" x14ac:dyDescent="0.2">
      <c r="A120" s="8" t="s">
        <v>16</v>
      </c>
      <c r="B120" s="8" t="s">
        <v>28</v>
      </c>
      <c r="C120" s="8" t="s">
        <v>64</v>
      </c>
      <c r="D120" s="9" t="s">
        <v>51</v>
      </c>
      <c r="E120" s="9" t="s">
        <v>106</v>
      </c>
      <c r="F120" s="43" t="s">
        <v>329</v>
      </c>
      <c r="G120" s="11">
        <v>6</v>
      </c>
      <c r="H120" s="55"/>
      <c r="I120" s="55"/>
      <c r="J120" s="55"/>
      <c r="K120" s="55"/>
      <c r="L120" s="4">
        <f>MIN(12,H120*$G120)</f>
        <v>0</v>
      </c>
      <c r="M120" s="4">
        <f>MIN(12,I120*$G120)</f>
        <v>0</v>
      </c>
      <c r="N120" s="4">
        <f>MIN(12,J120*$G120)</f>
        <v>0</v>
      </c>
      <c r="O120" s="4">
        <f>MIN(12,K120*$G120)</f>
        <v>0</v>
      </c>
    </row>
    <row r="121" spans="1:15" ht="36" x14ac:dyDescent="0.2">
      <c r="A121" s="8" t="s">
        <v>16</v>
      </c>
      <c r="B121" s="8" t="s">
        <v>28</v>
      </c>
      <c r="C121" s="8" t="s">
        <v>64</v>
      </c>
      <c r="D121" s="9" t="s">
        <v>51</v>
      </c>
      <c r="E121" s="9" t="s">
        <v>122</v>
      </c>
      <c r="F121" s="43" t="s">
        <v>330</v>
      </c>
      <c r="G121" s="11">
        <v>5</v>
      </c>
      <c r="H121" s="55"/>
      <c r="I121" s="55"/>
      <c r="J121" s="55"/>
      <c r="K121" s="55"/>
      <c r="L121" s="4">
        <f>MIN(10,H121*$G121)</f>
        <v>0</v>
      </c>
      <c r="M121" s="4">
        <f>MIN(10,I121*$G121)</f>
        <v>0</v>
      </c>
      <c r="N121" s="4">
        <f>MIN(10,J121*$G121)</f>
        <v>0</v>
      </c>
      <c r="O121" s="4">
        <f>MIN(10,K121*$G121)</f>
        <v>0</v>
      </c>
    </row>
    <row r="122" spans="1:15" ht="24" x14ac:dyDescent="0.2">
      <c r="A122" s="8" t="s">
        <v>16</v>
      </c>
      <c r="B122" s="8" t="s">
        <v>29</v>
      </c>
      <c r="C122" s="8" t="s">
        <v>65</v>
      </c>
      <c r="D122" s="9" t="s">
        <v>51</v>
      </c>
      <c r="E122" s="9" t="s">
        <v>123</v>
      </c>
      <c r="F122" s="43" t="s">
        <v>331</v>
      </c>
      <c r="G122" s="11">
        <v>5</v>
      </c>
      <c r="H122" s="55"/>
      <c r="I122" s="55"/>
      <c r="J122" s="55"/>
      <c r="K122" s="55"/>
      <c r="L122" s="3">
        <f t="shared" ref="L122:M147" si="24">$G122*H122</f>
        <v>0</v>
      </c>
      <c r="M122" s="3">
        <f t="shared" si="24"/>
        <v>0</v>
      </c>
      <c r="N122" s="3">
        <f t="shared" ref="N122:N147" si="25">$G122*J122</f>
        <v>0</v>
      </c>
      <c r="O122" s="3">
        <f t="shared" ref="O122:O147" si="26">$G122*K122</f>
        <v>0</v>
      </c>
    </row>
    <row r="123" spans="1:15" ht="24" x14ac:dyDescent="0.2">
      <c r="A123" s="8" t="s">
        <v>16</v>
      </c>
      <c r="B123" s="8" t="s">
        <v>29</v>
      </c>
      <c r="C123" s="8" t="s">
        <v>65</v>
      </c>
      <c r="D123" s="9" t="s">
        <v>51</v>
      </c>
      <c r="E123" s="9" t="s">
        <v>124</v>
      </c>
      <c r="F123" s="36" t="s">
        <v>332</v>
      </c>
      <c r="G123" s="11">
        <v>3</v>
      </c>
      <c r="H123" s="55"/>
      <c r="I123" s="55"/>
      <c r="J123" s="55"/>
      <c r="K123" s="55"/>
      <c r="L123" s="3">
        <f t="shared" si="24"/>
        <v>0</v>
      </c>
      <c r="M123" s="3">
        <f t="shared" si="24"/>
        <v>0</v>
      </c>
      <c r="N123" s="3">
        <f t="shared" si="25"/>
        <v>0</v>
      </c>
      <c r="O123" s="3">
        <f t="shared" si="26"/>
        <v>0</v>
      </c>
    </row>
    <row r="124" spans="1:15" ht="24" x14ac:dyDescent="0.2">
      <c r="A124" s="8" t="s">
        <v>16</v>
      </c>
      <c r="B124" s="8" t="s">
        <v>29</v>
      </c>
      <c r="C124" s="8" t="s">
        <v>66</v>
      </c>
      <c r="D124" s="9" t="s">
        <v>51</v>
      </c>
      <c r="E124" s="9" t="s">
        <v>110</v>
      </c>
      <c r="F124" s="43" t="s">
        <v>333</v>
      </c>
      <c r="G124" s="11">
        <v>7</v>
      </c>
      <c r="H124" s="55"/>
      <c r="I124" s="55"/>
      <c r="J124" s="55"/>
      <c r="K124" s="55"/>
      <c r="L124" s="3">
        <f t="shared" si="24"/>
        <v>0</v>
      </c>
      <c r="M124" s="3">
        <f t="shared" si="24"/>
        <v>0</v>
      </c>
      <c r="N124" s="3">
        <f t="shared" si="25"/>
        <v>0</v>
      </c>
      <c r="O124" s="3">
        <f t="shared" si="26"/>
        <v>0</v>
      </c>
    </row>
    <row r="125" spans="1:15" ht="24" x14ac:dyDescent="0.2">
      <c r="A125" s="8" t="s">
        <v>16</v>
      </c>
      <c r="B125" s="8" t="s">
        <v>29</v>
      </c>
      <c r="C125" s="8" t="s">
        <v>66</v>
      </c>
      <c r="D125" s="9" t="s">
        <v>51</v>
      </c>
      <c r="E125" s="9" t="s">
        <v>111</v>
      </c>
      <c r="F125" s="43" t="s">
        <v>334</v>
      </c>
      <c r="G125" s="11">
        <v>4</v>
      </c>
      <c r="H125" s="55"/>
      <c r="I125" s="55"/>
      <c r="J125" s="55"/>
      <c r="K125" s="55"/>
      <c r="L125" s="3">
        <f t="shared" si="24"/>
        <v>0</v>
      </c>
      <c r="M125" s="3">
        <f t="shared" si="24"/>
        <v>0</v>
      </c>
      <c r="N125" s="3">
        <f t="shared" si="25"/>
        <v>0</v>
      </c>
      <c r="O125" s="3">
        <f t="shared" si="26"/>
        <v>0</v>
      </c>
    </row>
    <row r="126" spans="1:15" ht="24" x14ac:dyDescent="0.2">
      <c r="A126" s="8" t="s">
        <v>16</v>
      </c>
      <c r="B126" s="8" t="s">
        <v>29</v>
      </c>
      <c r="C126" s="8" t="s">
        <v>67</v>
      </c>
      <c r="D126" s="9" t="s">
        <v>51</v>
      </c>
      <c r="E126" s="9" t="s">
        <v>112</v>
      </c>
      <c r="F126" s="43" t="s">
        <v>335</v>
      </c>
      <c r="G126" s="11">
        <v>10</v>
      </c>
      <c r="H126" s="55"/>
      <c r="I126" s="55"/>
      <c r="J126" s="55"/>
      <c r="K126" s="55"/>
      <c r="L126" s="3">
        <f t="shared" si="24"/>
        <v>0</v>
      </c>
      <c r="M126" s="3">
        <f t="shared" si="24"/>
        <v>0</v>
      </c>
      <c r="N126" s="3">
        <f t="shared" si="25"/>
        <v>0</v>
      </c>
      <c r="O126" s="3">
        <f t="shared" si="26"/>
        <v>0</v>
      </c>
    </row>
    <row r="127" spans="1:15" ht="24" x14ac:dyDescent="0.2">
      <c r="A127" s="8" t="s">
        <v>16</v>
      </c>
      <c r="B127" s="8" t="s">
        <v>29</v>
      </c>
      <c r="C127" s="8" t="s">
        <v>67</v>
      </c>
      <c r="D127" s="9" t="s">
        <v>51</v>
      </c>
      <c r="E127" s="9" t="s">
        <v>113</v>
      </c>
      <c r="F127" s="43" t="s">
        <v>336</v>
      </c>
      <c r="G127" s="11">
        <v>6</v>
      </c>
      <c r="H127" s="55"/>
      <c r="I127" s="55"/>
      <c r="J127" s="55"/>
      <c r="K127" s="55"/>
      <c r="L127" s="3">
        <f t="shared" si="24"/>
        <v>0</v>
      </c>
      <c r="M127" s="3">
        <f t="shared" si="24"/>
        <v>0</v>
      </c>
      <c r="N127" s="3">
        <f t="shared" si="25"/>
        <v>0</v>
      </c>
      <c r="O127" s="3">
        <f t="shared" si="26"/>
        <v>0</v>
      </c>
    </row>
    <row r="128" spans="1:15" ht="24" x14ac:dyDescent="0.2">
      <c r="A128" s="8" t="s">
        <v>16</v>
      </c>
      <c r="B128" s="8" t="s">
        <v>29</v>
      </c>
      <c r="C128" s="8" t="s">
        <v>68</v>
      </c>
      <c r="D128" s="9" t="s">
        <v>51</v>
      </c>
      <c r="E128" s="9" t="s">
        <v>114</v>
      </c>
      <c r="F128" s="43" t="s">
        <v>337</v>
      </c>
      <c r="G128" s="11">
        <v>15</v>
      </c>
      <c r="H128" s="55"/>
      <c r="I128" s="55"/>
      <c r="J128" s="55"/>
      <c r="K128" s="55"/>
      <c r="L128" s="3">
        <f t="shared" si="24"/>
        <v>0</v>
      </c>
      <c r="M128" s="3">
        <f t="shared" si="24"/>
        <v>0</v>
      </c>
      <c r="N128" s="3">
        <f t="shared" si="25"/>
        <v>0</v>
      </c>
      <c r="O128" s="3">
        <f t="shared" si="26"/>
        <v>0</v>
      </c>
    </row>
    <row r="129" spans="1:15" ht="24" x14ac:dyDescent="0.2">
      <c r="A129" s="8" t="s">
        <v>16</v>
      </c>
      <c r="B129" s="8" t="s">
        <v>29</v>
      </c>
      <c r="C129" s="8" t="s">
        <v>68</v>
      </c>
      <c r="D129" s="9" t="s">
        <v>51</v>
      </c>
      <c r="E129" s="9" t="s">
        <v>115</v>
      </c>
      <c r="F129" s="43" t="s">
        <v>338</v>
      </c>
      <c r="G129" s="11">
        <v>8</v>
      </c>
      <c r="H129" s="55"/>
      <c r="I129" s="55"/>
      <c r="J129" s="55"/>
      <c r="K129" s="55"/>
      <c r="L129" s="3">
        <f t="shared" si="24"/>
        <v>0</v>
      </c>
      <c r="M129" s="3">
        <f t="shared" si="24"/>
        <v>0</v>
      </c>
      <c r="N129" s="3">
        <f t="shared" si="25"/>
        <v>0</v>
      </c>
      <c r="O129" s="3">
        <f t="shared" si="26"/>
        <v>0</v>
      </c>
    </row>
    <row r="130" spans="1:15" s="56" customFormat="1" x14ac:dyDescent="0.2">
      <c r="A130" s="23" t="s">
        <v>361</v>
      </c>
      <c r="B130" s="24"/>
      <c r="C130" s="24"/>
      <c r="D130" s="24"/>
      <c r="E130" s="24"/>
      <c r="F130" s="24"/>
      <c r="G130" s="24"/>
      <c r="H130" s="24"/>
      <c r="I130" s="24"/>
      <c r="J130" s="24"/>
      <c r="K130" s="24"/>
      <c r="L130" s="24"/>
      <c r="M130" s="24"/>
      <c r="N130" s="24"/>
      <c r="O130" s="25"/>
    </row>
    <row r="131" spans="1:15" x14ac:dyDescent="0.2">
      <c r="A131" s="8" t="s">
        <v>17</v>
      </c>
      <c r="B131" s="8" t="s">
        <v>69</v>
      </c>
      <c r="C131" s="8" t="s">
        <v>73</v>
      </c>
      <c r="D131" s="9" t="s">
        <v>70</v>
      </c>
      <c r="E131" s="9">
        <v>1</v>
      </c>
      <c r="F131" s="26" t="s">
        <v>214</v>
      </c>
      <c r="G131" s="12">
        <v>14</v>
      </c>
      <c r="H131" s="27"/>
      <c r="I131" s="27"/>
      <c r="J131" s="27"/>
      <c r="K131" s="27"/>
      <c r="L131" s="3">
        <f t="shared" si="24"/>
        <v>0</v>
      </c>
      <c r="M131" s="3">
        <f t="shared" si="24"/>
        <v>0</v>
      </c>
      <c r="N131" s="3">
        <f t="shared" si="25"/>
        <v>0</v>
      </c>
      <c r="O131" s="3">
        <f t="shared" si="26"/>
        <v>0</v>
      </c>
    </row>
    <row r="132" spans="1:15" x14ac:dyDescent="0.2">
      <c r="A132" s="8" t="s">
        <v>17</v>
      </c>
      <c r="B132" s="8" t="s">
        <v>69</v>
      </c>
      <c r="C132" s="8" t="s">
        <v>73</v>
      </c>
      <c r="D132" s="9" t="s">
        <v>70</v>
      </c>
      <c r="E132" s="9">
        <v>2</v>
      </c>
      <c r="F132" s="26" t="s">
        <v>346</v>
      </c>
      <c r="G132" s="12">
        <v>14</v>
      </c>
      <c r="H132" s="27"/>
      <c r="I132" s="27"/>
      <c r="J132" s="27"/>
      <c r="K132" s="27"/>
      <c r="L132" s="3">
        <f t="shared" si="24"/>
        <v>0</v>
      </c>
      <c r="M132" s="3">
        <f t="shared" si="24"/>
        <v>0</v>
      </c>
      <c r="N132" s="3">
        <f t="shared" si="25"/>
        <v>0</v>
      </c>
      <c r="O132" s="3">
        <f t="shared" si="26"/>
        <v>0</v>
      </c>
    </row>
    <row r="133" spans="1:15" x14ac:dyDescent="0.2">
      <c r="A133" s="8" t="s">
        <v>17</v>
      </c>
      <c r="B133" s="8" t="s">
        <v>69</v>
      </c>
      <c r="C133" s="8" t="s">
        <v>73</v>
      </c>
      <c r="D133" s="9" t="s">
        <v>70</v>
      </c>
      <c r="E133" s="9">
        <v>3</v>
      </c>
      <c r="F133" s="26" t="s">
        <v>347</v>
      </c>
      <c r="G133" s="12">
        <v>12</v>
      </c>
      <c r="H133" s="27"/>
      <c r="I133" s="27"/>
      <c r="J133" s="27"/>
      <c r="K133" s="27"/>
      <c r="L133" s="3">
        <f t="shared" si="24"/>
        <v>0</v>
      </c>
      <c r="M133" s="3">
        <f t="shared" si="24"/>
        <v>0</v>
      </c>
      <c r="N133" s="3">
        <f t="shared" si="25"/>
        <v>0</v>
      </c>
      <c r="O133" s="3">
        <f t="shared" si="26"/>
        <v>0</v>
      </c>
    </row>
    <row r="134" spans="1:15" x14ac:dyDescent="0.2">
      <c r="A134" s="8" t="s">
        <v>17</v>
      </c>
      <c r="B134" s="8" t="s">
        <v>69</v>
      </c>
      <c r="C134" s="8" t="s">
        <v>73</v>
      </c>
      <c r="D134" s="9" t="s">
        <v>70</v>
      </c>
      <c r="E134" s="9">
        <v>4</v>
      </c>
      <c r="F134" s="20" t="s">
        <v>348</v>
      </c>
      <c r="G134" s="12">
        <v>12</v>
      </c>
      <c r="H134" s="27"/>
      <c r="I134" s="27"/>
      <c r="J134" s="27"/>
      <c r="K134" s="27"/>
      <c r="L134" s="3">
        <f t="shared" si="24"/>
        <v>0</v>
      </c>
      <c r="M134" s="3">
        <f t="shared" si="24"/>
        <v>0</v>
      </c>
      <c r="N134" s="3">
        <f t="shared" si="25"/>
        <v>0</v>
      </c>
      <c r="O134" s="3">
        <f t="shared" si="26"/>
        <v>0</v>
      </c>
    </row>
    <row r="135" spans="1:15" x14ac:dyDescent="0.2">
      <c r="A135" s="8" t="s">
        <v>17</v>
      </c>
      <c r="B135" s="8" t="s">
        <v>69</v>
      </c>
      <c r="C135" s="8" t="s">
        <v>73</v>
      </c>
      <c r="D135" s="9" t="s">
        <v>70</v>
      </c>
      <c r="E135" s="9">
        <v>5</v>
      </c>
      <c r="F135" s="26" t="s">
        <v>349</v>
      </c>
      <c r="G135" s="12">
        <v>10</v>
      </c>
      <c r="H135" s="27"/>
      <c r="I135" s="27"/>
      <c r="J135" s="27"/>
      <c r="K135" s="27"/>
      <c r="L135" s="3">
        <f t="shared" si="24"/>
        <v>0</v>
      </c>
      <c r="M135" s="3">
        <f t="shared" si="24"/>
        <v>0</v>
      </c>
      <c r="N135" s="3">
        <f t="shared" si="25"/>
        <v>0</v>
      </c>
      <c r="O135" s="3">
        <f t="shared" si="26"/>
        <v>0</v>
      </c>
    </row>
    <row r="136" spans="1:15" x14ac:dyDescent="0.2">
      <c r="A136" s="8" t="s">
        <v>17</v>
      </c>
      <c r="B136" s="8" t="s">
        <v>69</v>
      </c>
      <c r="C136" s="8" t="s">
        <v>73</v>
      </c>
      <c r="D136" s="9" t="s">
        <v>71</v>
      </c>
      <c r="E136" s="9">
        <v>6</v>
      </c>
      <c r="F136" s="26" t="s">
        <v>350</v>
      </c>
      <c r="G136" s="12">
        <v>10</v>
      </c>
      <c r="H136" s="27"/>
      <c r="I136" s="27"/>
      <c r="J136" s="27"/>
      <c r="K136" s="27"/>
      <c r="L136" s="3">
        <f>$G136*H136</f>
        <v>0</v>
      </c>
      <c r="M136" s="3">
        <f>$G136*I136</f>
        <v>0</v>
      </c>
      <c r="N136" s="3">
        <f>$G136*J136</f>
        <v>0</v>
      </c>
      <c r="O136" s="3">
        <f>$G136*K136</f>
        <v>0</v>
      </c>
    </row>
    <row r="137" spans="1:15" x14ac:dyDescent="0.2">
      <c r="A137" s="8" t="s">
        <v>17</v>
      </c>
      <c r="B137" s="8" t="s">
        <v>69</v>
      </c>
      <c r="C137" s="8" t="s">
        <v>73</v>
      </c>
      <c r="D137" s="9" t="s">
        <v>70</v>
      </c>
      <c r="E137" s="9">
        <v>7</v>
      </c>
      <c r="F137" s="26" t="s">
        <v>351</v>
      </c>
      <c r="G137" s="12">
        <v>10</v>
      </c>
      <c r="H137" s="27"/>
      <c r="I137" s="27"/>
      <c r="J137" s="27"/>
      <c r="K137" s="27"/>
      <c r="L137" s="3">
        <f t="shared" si="24"/>
        <v>0</v>
      </c>
      <c r="M137" s="3">
        <f t="shared" si="24"/>
        <v>0</v>
      </c>
      <c r="N137" s="3">
        <f t="shared" si="25"/>
        <v>0</v>
      </c>
      <c r="O137" s="3">
        <f t="shared" si="26"/>
        <v>0</v>
      </c>
    </row>
    <row r="138" spans="1:15" ht="24" x14ac:dyDescent="0.2">
      <c r="A138" s="8" t="s">
        <v>17</v>
      </c>
      <c r="B138" s="8" t="s">
        <v>23</v>
      </c>
      <c r="C138" s="8" t="s">
        <v>76</v>
      </c>
      <c r="D138" s="9" t="s">
        <v>70</v>
      </c>
      <c r="E138" s="9">
        <v>8</v>
      </c>
      <c r="F138" s="20" t="s">
        <v>352</v>
      </c>
      <c r="G138" s="12">
        <v>10</v>
      </c>
      <c r="H138" s="27"/>
      <c r="I138" s="27"/>
      <c r="J138" s="27"/>
      <c r="K138" s="27"/>
      <c r="L138" s="3">
        <f t="shared" si="24"/>
        <v>0</v>
      </c>
      <c r="M138" s="3">
        <f t="shared" si="24"/>
        <v>0</v>
      </c>
      <c r="N138" s="3">
        <f t="shared" si="25"/>
        <v>0</v>
      </c>
      <c r="O138" s="3">
        <f t="shared" si="26"/>
        <v>0</v>
      </c>
    </row>
    <row r="139" spans="1:15" x14ac:dyDescent="0.2">
      <c r="A139" s="8" t="s">
        <v>17</v>
      </c>
      <c r="B139" s="8" t="s">
        <v>23</v>
      </c>
      <c r="C139" s="8" t="s">
        <v>76</v>
      </c>
      <c r="D139" s="9" t="s">
        <v>70</v>
      </c>
      <c r="E139" s="9">
        <v>9</v>
      </c>
      <c r="F139" s="20" t="s">
        <v>353</v>
      </c>
      <c r="G139" s="12">
        <v>10</v>
      </c>
      <c r="H139" s="27"/>
      <c r="I139" s="27"/>
      <c r="J139" s="27"/>
      <c r="K139" s="27"/>
      <c r="L139" s="3">
        <f t="shared" si="24"/>
        <v>0</v>
      </c>
      <c r="M139" s="3">
        <f t="shared" si="24"/>
        <v>0</v>
      </c>
      <c r="N139" s="3">
        <f t="shared" si="25"/>
        <v>0</v>
      </c>
      <c r="O139" s="3">
        <f t="shared" si="26"/>
        <v>0</v>
      </c>
    </row>
    <row r="140" spans="1:15" ht="24" x14ac:dyDescent="0.2">
      <c r="A140" s="8" t="s">
        <v>17</v>
      </c>
      <c r="B140" s="8" t="s">
        <v>23</v>
      </c>
      <c r="C140" s="8" t="s">
        <v>76</v>
      </c>
      <c r="D140" s="9" t="s">
        <v>70</v>
      </c>
      <c r="E140" s="9">
        <v>10</v>
      </c>
      <c r="F140" s="20" t="s">
        <v>354</v>
      </c>
      <c r="G140" s="12">
        <v>8</v>
      </c>
      <c r="H140" s="27"/>
      <c r="I140" s="27"/>
      <c r="J140" s="27"/>
      <c r="K140" s="27"/>
      <c r="L140" s="3">
        <f t="shared" si="24"/>
        <v>0</v>
      </c>
      <c r="M140" s="3">
        <f t="shared" si="24"/>
        <v>0</v>
      </c>
      <c r="N140" s="3">
        <f t="shared" si="25"/>
        <v>0</v>
      </c>
      <c r="O140" s="3">
        <f t="shared" si="26"/>
        <v>0</v>
      </c>
    </row>
    <row r="141" spans="1:15" x14ac:dyDescent="0.2">
      <c r="A141" s="8" t="s">
        <v>17</v>
      </c>
      <c r="B141" s="8" t="s">
        <v>23</v>
      </c>
      <c r="C141" s="8" t="s">
        <v>76</v>
      </c>
      <c r="D141" s="9" t="s">
        <v>70</v>
      </c>
      <c r="E141" s="9">
        <v>11</v>
      </c>
      <c r="F141" s="31" t="s">
        <v>355</v>
      </c>
      <c r="G141" s="12">
        <v>8</v>
      </c>
      <c r="H141" s="27"/>
      <c r="I141" s="27"/>
      <c r="J141" s="27"/>
      <c r="K141" s="27"/>
      <c r="L141" s="3">
        <f t="shared" si="24"/>
        <v>0</v>
      </c>
      <c r="M141" s="3">
        <f t="shared" si="24"/>
        <v>0</v>
      </c>
      <c r="N141" s="3">
        <f t="shared" si="25"/>
        <v>0</v>
      </c>
      <c r="O141" s="3">
        <f t="shared" si="26"/>
        <v>0</v>
      </c>
    </row>
    <row r="142" spans="1:15" ht="27" customHeight="1" x14ac:dyDescent="0.2">
      <c r="A142" s="8" t="s">
        <v>17</v>
      </c>
      <c r="B142" s="8" t="s">
        <v>23</v>
      </c>
      <c r="C142" s="8" t="s">
        <v>76</v>
      </c>
      <c r="D142" s="9" t="s">
        <v>70</v>
      </c>
      <c r="E142" s="9">
        <v>12</v>
      </c>
      <c r="F142" s="33" t="s">
        <v>356</v>
      </c>
      <c r="G142" s="12">
        <v>8</v>
      </c>
      <c r="H142" s="27"/>
      <c r="I142" s="27"/>
      <c r="J142" s="27"/>
      <c r="K142" s="27"/>
      <c r="L142" s="3">
        <f t="shared" si="24"/>
        <v>0</v>
      </c>
      <c r="M142" s="3">
        <f t="shared" si="24"/>
        <v>0</v>
      </c>
      <c r="N142" s="3">
        <f t="shared" si="25"/>
        <v>0</v>
      </c>
      <c r="O142" s="3">
        <f t="shared" si="26"/>
        <v>0</v>
      </c>
    </row>
    <row r="143" spans="1:15" ht="24" x14ac:dyDescent="0.2">
      <c r="A143" s="8" t="s">
        <v>17</v>
      </c>
      <c r="B143" s="8" t="s">
        <v>23</v>
      </c>
      <c r="C143" s="8" t="s">
        <v>76</v>
      </c>
      <c r="D143" s="9" t="s">
        <v>70</v>
      </c>
      <c r="E143" s="9">
        <v>13</v>
      </c>
      <c r="F143" s="20" t="s">
        <v>357</v>
      </c>
      <c r="G143" s="12">
        <v>8</v>
      </c>
      <c r="H143" s="27"/>
      <c r="I143" s="27"/>
      <c r="J143" s="27"/>
      <c r="K143" s="27"/>
      <c r="L143" s="3">
        <f t="shared" si="24"/>
        <v>0</v>
      </c>
      <c r="M143" s="3">
        <f t="shared" si="24"/>
        <v>0</v>
      </c>
      <c r="N143" s="3">
        <f t="shared" si="25"/>
        <v>0</v>
      </c>
      <c r="O143" s="3">
        <f t="shared" si="26"/>
        <v>0</v>
      </c>
    </row>
    <row r="144" spans="1:15" x14ac:dyDescent="0.2">
      <c r="A144" s="8" t="s">
        <v>17</v>
      </c>
      <c r="B144" s="8" t="s">
        <v>23</v>
      </c>
      <c r="C144" s="8" t="s">
        <v>76</v>
      </c>
      <c r="D144" s="9" t="s">
        <v>70</v>
      </c>
      <c r="E144" s="9">
        <v>14</v>
      </c>
      <c r="F144" s="10" t="s">
        <v>358</v>
      </c>
      <c r="G144" s="12">
        <v>8</v>
      </c>
      <c r="H144" s="27"/>
      <c r="I144" s="27"/>
      <c r="J144" s="27"/>
      <c r="K144" s="27"/>
      <c r="L144" s="3">
        <f t="shared" ref="L144:O145" si="27">$G144*H144</f>
        <v>0</v>
      </c>
      <c r="M144" s="3">
        <f t="shared" si="27"/>
        <v>0</v>
      </c>
      <c r="N144" s="3">
        <f t="shared" si="27"/>
        <v>0</v>
      </c>
      <c r="O144" s="3">
        <f t="shared" si="27"/>
        <v>0</v>
      </c>
    </row>
    <row r="145" spans="1:15" ht="24" x14ac:dyDescent="0.2">
      <c r="A145" s="8" t="s">
        <v>17</v>
      </c>
      <c r="B145" s="8" t="s">
        <v>23</v>
      </c>
      <c r="C145" s="8" t="s">
        <v>76</v>
      </c>
      <c r="D145" s="9" t="s">
        <v>70</v>
      </c>
      <c r="E145" s="9">
        <v>15</v>
      </c>
      <c r="F145" s="10" t="s">
        <v>359</v>
      </c>
      <c r="G145" s="12">
        <v>8</v>
      </c>
      <c r="H145" s="27"/>
      <c r="I145" s="27"/>
      <c r="J145" s="27"/>
      <c r="K145" s="27"/>
      <c r="L145" s="3">
        <f t="shared" si="27"/>
        <v>0</v>
      </c>
      <c r="M145" s="3">
        <f t="shared" si="27"/>
        <v>0</v>
      </c>
      <c r="N145" s="3">
        <f t="shared" si="27"/>
        <v>0</v>
      </c>
      <c r="O145" s="3">
        <f t="shared" si="27"/>
        <v>0</v>
      </c>
    </row>
    <row r="146" spans="1:15" s="56" customFormat="1" ht="15" x14ac:dyDescent="0.25">
      <c r="A146" s="23" t="s">
        <v>360</v>
      </c>
      <c r="B146" s="58"/>
      <c r="C146" s="58"/>
      <c r="D146" s="58"/>
      <c r="E146" s="58"/>
      <c r="F146" s="58"/>
      <c r="G146" s="58"/>
      <c r="H146" s="58"/>
      <c r="I146" s="58"/>
      <c r="J146" s="58"/>
      <c r="K146" s="58"/>
      <c r="L146" s="58"/>
      <c r="M146" s="58"/>
      <c r="N146" s="58"/>
      <c r="O146" s="59"/>
    </row>
    <row r="147" spans="1:15" ht="24" x14ac:dyDescent="0.2">
      <c r="A147" s="8" t="s">
        <v>17</v>
      </c>
      <c r="B147" s="8" t="s">
        <v>23</v>
      </c>
      <c r="C147" s="8" t="s">
        <v>75</v>
      </c>
      <c r="D147" s="9" t="s">
        <v>71</v>
      </c>
      <c r="E147" s="9">
        <v>1</v>
      </c>
      <c r="F147" s="10" t="s">
        <v>215</v>
      </c>
      <c r="G147" s="12">
        <v>5</v>
      </c>
      <c r="H147" s="27"/>
      <c r="I147" s="27"/>
      <c r="J147" s="27"/>
      <c r="K147" s="27"/>
      <c r="L147" s="3">
        <f t="shared" si="24"/>
        <v>0</v>
      </c>
      <c r="M147" s="3">
        <f t="shared" si="24"/>
        <v>0</v>
      </c>
      <c r="N147" s="3">
        <f t="shared" si="25"/>
        <v>0</v>
      </c>
      <c r="O147" s="3">
        <f t="shared" si="26"/>
        <v>0</v>
      </c>
    </row>
    <row r="148" spans="1:15" ht="36" x14ac:dyDescent="0.2">
      <c r="A148" s="8" t="s">
        <v>17</v>
      </c>
      <c r="B148" s="8" t="s">
        <v>23</v>
      </c>
      <c r="C148" s="8" t="s">
        <v>75</v>
      </c>
      <c r="D148" s="9" t="s">
        <v>71</v>
      </c>
      <c r="E148" s="9">
        <v>2</v>
      </c>
      <c r="F148" s="40" t="s">
        <v>362</v>
      </c>
      <c r="G148" s="12">
        <v>10</v>
      </c>
      <c r="H148" s="27"/>
      <c r="I148" s="27"/>
      <c r="J148" s="27"/>
      <c r="K148" s="27"/>
      <c r="L148" s="3">
        <f>MIN(10,H148*$G148)</f>
        <v>0</v>
      </c>
      <c r="M148" s="3">
        <f>MIN(10,I148*$G148)</f>
        <v>0</v>
      </c>
      <c r="N148" s="3">
        <f>MIN(10,J148*$G148)</f>
        <v>0</v>
      </c>
      <c r="O148" s="3">
        <f>MIN(10,K148*$G148)</f>
        <v>0</v>
      </c>
    </row>
    <row r="149" spans="1:15" ht="36" x14ac:dyDescent="0.2">
      <c r="A149" s="8" t="s">
        <v>17</v>
      </c>
      <c r="B149" s="8" t="s">
        <v>23</v>
      </c>
      <c r="C149" s="8" t="s">
        <v>75</v>
      </c>
      <c r="D149" s="9" t="s">
        <v>71</v>
      </c>
      <c r="E149" s="9">
        <v>3</v>
      </c>
      <c r="F149" s="20" t="s">
        <v>363</v>
      </c>
      <c r="G149" s="12">
        <v>4</v>
      </c>
      <c r="H149" s="27"/>
      <c r="I149" s="27"/>
      <c r="J149" s="27"/>
      <c r="K149" s="27"/>
      <c r="L149" s="3">
        <f t="shared" ref="L149:M200" si="28">$G149*H149</f>
        <v>0</v>
      </c>
      <c r="M149" s="3">
        <f t="shared" si="28"/>
        <v>0</v>
      </c>
      <c r="N149" s="3">
        <f t="shared" ref="N149:N200" si="29">$G149*J149</f>
        <v>0</v>
      </c>
      <c r="O149" s="3">
        <f t="shared" ref="O149:O200" si="30">$G149*K149</f>
        <v>0</v>
      </c>
    </row>
    <row r="150" spans="1:15" x14ac:dyDescent="0.2">
      <c r="A150" s="8" t="s">
        <v>17</v>
      </c>
      <c r="B150" s="8" t="s">
        <v>23</v>
      </c>
      <c r="C150" s="8" t="s">
        <v>75</v>
      </c>
      <c r="D150" s="9" t="s">
        <v>71</v>
      </c>
      <c r="E150" s="9">
        <v>4</v>
      </c>
      <c r="F150" s="20" t="s">
        <v>444</v>
      </c>
      <c r="G150" s="12">
        <v>10</v>
      </c>
      <c r="H150" s="27"/>
      <c r="I150" s="27"/>
      <c r="J150" s="27"/>
      <c r="K150" s="27"/>
      <c r="L150" s="3">
        <f t="shared" si="28"/>
        <v>0</v>
      </c>
      <c r="M150" s="3">
        <f t="shared" si="28"/>
        <v>0</v>
      </c>
      <c r="N150" s="3">
        <f t="shared" si="29"/>
        <v>0</v>
      </c>
      <c r="O150" s="3">
        <f t="shared" si="30"/>
        <v>0</v>
      </c>
    </row>
    <row r="151" spans="1:15" ht="24" x14ac:dyDescent="0.2">
      <c r="A151" s="8" t="s">
        <v>17</v>
      </c>
      <c r="B151" s="8" t="s">
        <v>23</v>
      </c>
      <c r="C151" s="8" t="s">
        <v>75</v>
      </c>
      <c r="D151" s="9" t="s">
        <v>71</v>
      </c>
      <c r="E151" s="9">
        <v>5</v>
      </c>
      <c r="F151" s="20" t="s">
        <v>364</v>
      </c>
      <c r="G151" s="12">
        <v>10</v>
      </c>
      <c r="H151" s="27"/>
      <c r="I151" s="27"/>
      <c r="J151" s="27"/>
      <c r="K151" s="27"/>
      <c r="L151" s="3">
        <f>$G151*H151</f>
        <v>0</v>
      </c>
      <c r="M151" s="3">
        <f>$G151*I151</f>
        <v>0</v>
      </c>
      <c r="N151" s="3">
        <f>$G151*J151</f>
        <v>0</v>
      </c>
      <c r="O151" s="3">
        <f>$G151*K151</f>
        <v>0</v>
      </c>
    </row>
    <row r="152" spans="1:15" ht="29.25" customHeight="1" x14ac:dyDescent="0.2">
      <c r="A152" s="8" t="s">
        <v>17</v>
      </c>
      <c r="B152" s="8" t="s">
        <v>23</v>
      </c>
      <c r="C152" s="8" t="s">
        <v>75</v>
      </c>
      <c r="D152" s="9" t="s">
        <v>71</v>
      </c>
      <c r="E152" s="9" t="s">
        <v>101</v>
      </c>
      <c r="F152" s="20" t="s">
        <v>365</v>
      </c>
      <c r="G152" s="12">
        <v>10</v>
      </c>
      <c r="H152" s="27"/>
      <c r="I152" s="27"/>
      <c r="J152" s="27"/>
      <c r="K152" s="27"/>
      <c r="L152" s="3">
        <f t="shared" si="28"/>
        <v>0</v>
      </c>
      <c r="M152" s="3">
        <f>$G152*I152</f>
        <v>0</v>
      </c>
      <c r="N152" s="3">
        <f t="shared" si="29"/>
        <v>0</v>
      </c>
      <c r="O152" s="3">
        <f t="shared" si="30"/>
        <v>0</v>
      </c>
    </row>
    <row r="153" spans="1:15" ht="50.1" customHeight="1" x14ac:dyDescent="0.2">
      <c r="A153" s="8" t="s">
        <v>17</v>
      </c>
      <c r="B153" s="8" t="s">
        <v>23</v>
      </c>
      <c r="C153" s="8" t="s">
        <v>75</v>
      </c>
      <c r="D153" s="9" t="s">
        <v>71</v>
      </c>
      <c r="E153" s="9" t="s">
        <v>103</v>
      </c>
      <c r="F153" s="21" t="s">
        <v>370</v>
      </c>
      <c r="G153" s="12">
        <v>2</v>
      </c>
      <c r="H153" s="27"/>
      <c r="I153" s="27"/>
      <c r="J153" s="27"/>
      <c r="K153" s="27"/>
      <c r="L153" s="3">
        <f t="shared" ref="L153:L158" si="31">$G153*H153</f>
        <v>0</v>
      </c>
      <c r="M153" s="3">
        <f t="shared" ref="M153:M158" si="32">$G153*I153</f>
        <v>0</v>
      </c>
      <c r="N153" s="3">
        <f t="shared" ref="N153:N158" si="33">$G153*J153</f>
        <v>0</v>
      </c>
      <c r="O153" s="3">
        <f t="shared" ref="O153:O158" si="34">$G153*K153</f>
        <v>0</v>
      </c>
    </row>
    <row r="154" spans="1:15" ht="50.1" customHeight="1" x14ac:dyDescent="0.2">
      <c r="A154" s="8" t="s">
        <v>17</v>
      </c>
      <c r="B154" s="8" t="s">
        <v>23</v>
      </c>
      <c r="C154" s="8" t="s">
        <v>75</v>
      </c>
      <c r="D154" s="9" t="s">
        <v>71</v>
      </c>
      <c r="E154" s="9" t="s">
        <v>104</v>
      </c>
      <c r="F154" s="21" t="s">
        <v>371</v>
      </c>
      <c r="G154" s="12">
        <v>4</v>
      </c>
      <c r="H154" s="27"/>
      <c r="I154" s="27"/>
      <c r="J154" s="27"/>
      <c r="K154" s="27"/>
      <c r="L154" s="3">
        <f t="shared" si="31"/>
        <v>0</v>
      </c>
      <c r="M154" s="3">
        <f t="shared" si="32"/>
        <v>0</v>
      </c>
      <c r="N154" s="3">
        <f t="shared" si="33"/>
        <v>0</v>
      </c>
      <c r="O154" s="3">
        <f t="shared" si="34"/>
        <v>0</v>
      </c>
    </row>
    <row r="155" spans="1:15" ht="50.1" customHeight="1" x14ac:dyDescent="0.2">
      <c r="A155" s="8" t="s">
        <v>17</v>
      </c>
      <c r="B155" s="8" t="s">
        <v>23</v>
      </c>
      <c r="C155" s="8" t="s">
        <v>75</v>
      </c>
      <c r="D155" s="9" t="s">
        <v>71</v>
      </c>
      <c r="E155" s="9" t="s">
        <v>366</v>
      </c>
      <c r="F155" s="21" t="s">
        <v>372</v>
      </c>
      <c r="G155" s="12">
        <v>6</v>
      </c>
      <c r="H155" s="27"/>
      <c r="I155" s="27"/>
      <c r="J155" s="27"/>
      <c r="K155" s="27"/>
      <c r="L155" s="3">
        <f t="shared" si="31"/>
        <v>0</v>
      </c>
      <c r="M155" s="3">
        <f t="shared" si="32"/>
        <v>0</v>
      </c>
      <c r="N155" s="3">
        <f t="shared" si="33"/>
        <v>0</v>
      </c>
      <c r="O155" s="3">
        <f t="shared" si="34"/>
        <v>0</v>
      </c>
    </row>
    <row r="156" spans="1:15" ht="50.1" customHeight="1" x14ac:dyDescent="0.2">
      <c r="A156" s="8" t="s">
        <v>17</v>
      </c>
      <c r="B156" s="8" t="s">
        <v>23</v>
      </c>
      <c r="C156" s="8" t="s">
        <v>75</v>
      </c>
      <c r="D156" s="9" t="s">
        <v>71</v>
      </c>
      <c r="E156" s="9" t="s">
        <v>367</v>
      </c>
      <c r="F156" s="21" t="s">
        <v>373</v>
      </c>
      <c r="G156" s="12">
        <v>8</v>
      </c>
      <c r="H156" s="27"/>
      <c r="I156" s="27"/>
      <c r="J156" s="27"/>
      <c r="K156" s="27"/>
      <c r="L156" s="3">
        <f t="shared" si="31"/>
        <v>0</v>
      </c>
      <c r="M156" s="3">
        <f t="shared" si="32"/>
        <v>0</v>
      </c>
      <c r="N156" s="3">
        <f t="shared" si="33"/>
        <v>0</v>
      </c>
      <c r="O156" s="3">
        <f t="shared" si="34"/>
        <v>0</v>
      </c>
    </row>
    <row r="157" spans="1:15" ht="50.1" customHeight="1" x14ac:dyDescent="0.2">
      <c r="A157" s="8" t="s">
        <v>17</v>
      </c>
      <c r="B157" s="8" t="s">
        <v>23</v>
      </c>
      <c r="C157" s="8" t="s">
        <v>75</v>
      </c>
      <c r="D157" s="9" t="s">
        <v>71</v>
      </c>
      <c r="E157" s="9" t="s">
        <v>368</v>
      </c>
      <c r="F157" s="21" t="s">
        <v>374</v>
      </c>
      <c r="G157" s="12">
        <v>10</v>
      </c>
      <c r="H157" s="27"/>
      <c r="I157" s="27"/>
      <c r="J157" s="27"/>
      <c r="K157" s="27"/>
      <c r="L157" s="3">
        <f t="shared" si="31"/>
        <v>0</v>
      </c>
      <c r="M157" s="3">
        <f t="shared" si="32"/>
        <v>0</v>
      </c>
      <c r="N157" s="3">
        <f t="shared" si="33"/>
        <v>0</v>
      </c>
      <c r="O157" s="3">
        <f t="shared" si="34"/>
        <v>0</v>
      </c>
    </row>
    <row r="158" spans="1:15" ht="50.1" customHeight="1" x14ac:dyDescent="0.2">
      <c r="A158" s="8" t="s">
        <v>17</v>
      </c>
      <c r="B158" s="8" t="s">
        <v>23</v>
      </c>
      <c r="C158" s="8" t="s">
        <v>75</v>
      </c>
      <c r="D158" s="9" t="s">
        <v>71</v>
      </c>
      <c r="E158" s="9" t="s">
        <v>369</v>
      </c>
      <c r="F158" s="21" t="s">
        <v>375</v>
      </c>
      <c r="G158" s="12">
        <v>12</v>
      </c>
      <c r="H158" s="27"/>
      <c r="I158" s="27"/>
      <c r="J158" s="27"/>
      <c r="K158" s="27"/>
      <c r="L158" s="3">
        <f t="shared" si="31"/>
        <v>0</v>
      </c>
      <c r="M158" s="3">
        <f t="shared" si="32"/>
        <v>0</v>
      </c>
      <c r="N158" s="3">
        <f t="shared" si="33"/>
        <v>0</v>
      </c>
      <c r="O158" s="3">
        <f t="shared" si="34"/>
        <v>0</v>
      </c>
    </row>
    <row r="159" spans="1:15" s="56" customFormat="1" ht="12.75" customHeight="1" x14ac:dyDescent="0.25">
      <c r="A159" s="23" t="s">
        <v>376</v>
      </c>
      <c r="B159" s="58"/>
      <c r="C159" s="58"/>
      <c r="D159" s="58"/>
      <c r="E159" s="58"/>
      <c r="F159" s="58"/>
      <c r="G159" s="58"/>
      <c r="H159" s="58"/>
      <c r="I159" s="58"/>
      <c r="J159" s="58"/>
      <c r="K159" s="58"/>
      <c r="L159" s="58"/>
      <c r="M159" s="58"/>
      <c r="N159" s="58"/>
      <c r="O159" s="59"/>
    </row>
    <row r="160" spans="1:15" x14ac:dyDescent="0.2">
      <c r="A160" s="8" t="s">
        <v>17</v>
      </c>
      <c r="B160" s="8" t="s">
        <v>74</v>
      </c>
      <c r="C160" s="8" t="s">
        <v>75</v>
      </c>
      <c r="D160" s="9" t="s">
        <v>72</v>
      </c>
      <c r="E160" s="9">
        <v>1</v>
      </c>
      <c r="F160" s="26" t="s">
        <v>216</v>
      </c>
      <c r="G160" s="12">
        <v>7</v>
      </c>
      <c r="H160" s="27"/>
      <c r="I160" s="27"/>
      <c r="J160" s="27"/>
      <c r="K160" s="27"/>
      <c r="L160" s="3">
        <f t="shared" si="28"/>
        <v>0</v>
      </c>
      <c r="M160" s="3">
        <f t="shared" si="28"/>
        <v>0</v>
      </c>
      <c r="N160" s="3">
        <f t="shared" si="29"/>
        <v>0</v>
      </c>
      <c r="O160" s="3">
        <f t="shared" si="30"/>
        <v>0</v>
      </c>
    </row>
    <row r="161" spans="1:15" ht="24" x14ac:dyDescent="0.2">
      <c r="A161" s="8" t="s">
        <v>17</v>
      </c>
      <c r="B161" s="8" t="s">
        <v>74</v>
      </c>
      <c r="C161" s="8" t="s">
        <v>75</v>
      </c>
      <c r="D161" s="9" t="s">
        <v>72</v>
      </c>
      <c r="E161" s="9">
        <v>2</v>
      </c>
      <c r="F161" s="20" t="s">
        <v>377</v>
      </c>
      <c r="G161" s="12">
        <v>6</v>
      </c>
      <c r="H161" s="27"/>
      <c r="I161" s="27"/>
      <c r="J161" s="27"/>
      <c r="K161" s="27"/>
      <c r="L161" s="3">
        <f t="shared" si="28"/>
        <v>0</v>
      </c>
      <c r="M161" s="3">
        <f t="shared" si="28"/>
        <v>0</v>
      </c>
      <c r="N161" s="3">
        <f t="shared" si="29"/>
        <v>0</v>
      </c>
      <c r="O161" s="3">
        <f t="shared" si="30"/>
        <v>0</v>
      </c>
    </row>
    <row r="162" spans="1:15" ht="24" x14ac:dyDescent="0.2">
      <c r="A162" s="8" t="s">
        <v>17</v>
      </c>
      <c r="B162" s="8" t="s">
        <v>74</v>
      </c>
      <c r="C162" s="8" t="s">
        <v>75</v>
      </c>
      <c r="D162" s="9" t="s">
        <v>72</v>
      </c>
      <c r="E162" s="9">
        <v>3</v>
      </c>
      <c r="F162" s="20" t="s">
        <v>378</v>
      </c>
      <c r="G162" s="12">
        <v>5</v>
      </c>
      <c r="H162" s="27"/>
      <c r="I162" s="27"/>
      <c r="J162" s="27"/>
      <c r="K162" s="27"/>
      <c r="L162" s="3">
        <f t="shared" si="28"/>
        <v>0</v>
      </c>
      <c r="M162" s="3">
        <f t="shared" si="28"/>
        <v>0</v>
      </c>
      <c r="N162" s="3">
        <f t="shared" si="29"/>
        <v>0</v>
      </c>
      <c r="O162" s="3">
        <f t="shared" si="30"/>
        <v>0</v>
      </c>
    </row>
    <row r="163" spans="1:15" x14ac:dyDescent="0.2">
      <c r="A163" s="8" t="s">
        <v>17</v>
      </c>
      <c r="B163" s="8" t="s">
        <v>74</v>
      </c>
      <c r="C163" s="8" t="s">
        <v>75</v>
      </c>
      <c r="D163" s="9" t="s">
        <v>72</v>
      </c>
      <c r="E163" s="9">
        <v>4</v>
      </c>
      <c r="F163" s="20" t="s">
        <v>379</v>
      </c>
      <c r="G163" s="12">
        <v>5</v>
      </c>
      <c r="H163" s="27"/>
      <c r="I163" s="27"/>
      <c r="J163" s="27"/>
      <c r="K163" s="27"/>
      <c r="L163" s="3">
        <f t="shared" si="28"/>
        <v>0</v>
      </c>
      <c r="M163" s="3">
        <f t="shared" si="28"/>
        <v>0</v>
      </c>
      <c r="N163" s="3">
        <f t="shared" si="29"/>
        <v>0</v>
      </c>
      <c r="O163" s="3">
        <f t="shared" si="30"/>
        <v>0</v>
      </c>
    </row>
    <row r="164" spans="1:15" x14ac:dyDescent="0.2">
      <c r="A164" s="8" t="s">
        <v>17</v>
      </c>
      <c r="B164" s="8" t="s">
        <v>74</v>
      </c>
      <c r="C164" s="8" t="s">
        <v>75</v>
      </c>
      <c r="D164" s="9" t="s">
        <v>72</v>
      </c>
      <c r="E164" s="9">
        <v>5</v>
      </c>
      <c r="F164" s="31" t="s">
        <v>380</v>
      </c>
      <c r="G164" s="12">
        <v>5</v>
      </c>
      <c r="H164" s="27"/>
      <c r="I164" s="27"/>
      <c r="J164" s="27"/>
      <c r="K164" s="27"/>
      <c r="L164" s="3">
        <f t="shared" si="28"/>
        <v>0</v>
      </c>
      <c r="M164" s="3">
        <f t="shared" si="28"/>
        <v>0</v>
      </c>
      <c r="N164" s="3">
        <f t="shared" si="29"/>
        <v>0</v>
      </c>
      <c r="O164" s="3">
        <f t="shared" si="30"/>
        <v>0</v>
      </c>
    </row>
    <row r="165" spans="1:15" ht="24" x14ac:dyDescent="0.2">
      <c r="A165" s="8" t="s">
        <v>17</v>
      </c>
      <c r="B165" s="8" t="s">
        <v>74</v>
      </c>
      <c r="C165" s="8" t="s">
        <v>75</v>
      </c>
      <c r="D165" s="9" t="s">
        <v>72</v>
      </c>
      <c r="E165" s="9">
        <v>6</v>
      </c>
      <c r="F165" s="20" t="s">
        <v>381</v>
      </c>
      <c r="G165" s="12">
        <v>5</v>
      </c>
      <c r="H165" s="27"/>
      <c r="I165" s="27"/>
      <c r="J165" s="27"/>
      <c r="K165" s="27"/>
      <c r="L165" s="3">
        <f t="shared" si="28"/>
        <v>0</v>
      </c>
      <c r="M165" s="3">
        <f t="shared" si="28"/>
        <v>0</v>
      </c>
      <c r="N165" s="3">
        <f t="shared" si="29"/>
        <v>0</v>
      </c>
      <c r="O165" s="3">
        <f t="shared" si="30"/>
        <v>0</v>
      </c>
    </row>
    <row r="166" spans="1:15" ht="24" x14ac:dyDescent="0.2">
      <c r="A166" s="8" t="s">
        <v>17</v>
      </c>
      <c r="B166" s="8" t="s">
        <v>74</v>
      </c>
      <c r="C166" s="8" t="s">
        <v>75</v>
      </c>
      <c r="D166" s="9" t="s">
        <v>72</v>
      </c>
      <c r="E166" s="9">
        <v>7</v>
      </c>
      <c r="F166" s="20" t="s">
        <v>382</v>
      </c>
      <c r="G166" s="12">
        <v>5</v>
      </c>
      <c r="H166" s="27"/>
      <c r="I166" s="27"/>
      <c r="J166" s="27"/>
      <c r="K166" s="27"/>
      <c r="L166" s="3">
        <f t="shared" si="28"/>
        <v>0</v>
      </c>
      <c r="M166" s="3">
        <f t="shared" si="28"/>
        <v>0</v>
      </c>
      <c r="N166" s="3">
        <f t="shared" si="29"/>
        <v>0</v>
      </c>
      <c r="O166" s="3">
        <f t="shared" si="30"/>
        <v>0</v>
      </c>
    </row>
    <row r="167" spans="1:15" x14ac:dyDescent="0.2">
      <c r="A167" s="8" t="s">
        <v>17</v>
      </c>
      <c r="B167" s="8" t="s">
        <v>74</v>
      </c>
      <c r="C167" s="8" t="s">
        <v>75</v>
      </c>
      <c r="D167" s="9" t="s">
        <v>72</v>
      </c>
      <c r="E167" s="9">
        <v>8</v>
      </c>
      <c r="F167" s="20" t="s">
        <v>383</v>
      </c>
      <c r="G167" s="12">
        <v>3</v>
      </c>
      <c r="H167" s="27"/>
      <c r="I167" s="27"/>
      <c r="J167" s="27"/>
      <c r="K167" s="27"/>
      <c r="L167" s="3">
        <f t="shared" si="28"/>
        <v>0</v>
      </c>
      <c r="M167" s="3">
        <f t="shared" si="28"/>
        <v>0</v>
      </c>
      <c r="N167" s="3">
        <f t="shared" si="29"/>
        <v>0</v>
      </c>
      <c r="O167" s="3">
        <f t="shared" si="30"/>
        <v>0</v>
      </c>
    </row>
    <row r="168" spans="1:15" ht="24" x14ac:dyDescent="0.2">
      <c r="A168" s="8" t="s">
        <v>17</v>
      </c>
      <c r="B168" s="8" t="s">
        <v>74</v>
      </c>
      <c r="C168" s="8" t="s">
        <v>75</v>
      </c>
      <c r="D168" s="9" t="s">
        <v>72</v>
      </c>
      <c r="E168" s="9">
        <v>9</v>
      </c>
      <c r="F168" s="21" t="s">
        <v>384</v>
      </c>
      <c r="G168" s="12">
        <v>5</v>
      </c>
      <c r="H168" s="27"/>
      <c r="I168" s="27"/>
      <c r="J168" s="27"/>
      <c r="K168" s="27"/>
      <c r="L168" s="3">
        <f t="shared" si="28"/>
        <v>0</v>
      </c>
      <c r="M168" s="3">
        <f t="shared" si="28"/>
        <v>0</v>
      </c>
      <c r="N168" s="3">
        <f t="shared" si="29"/>
        <v>0</v>
      </c>
      <c r="O168" s="3">
        <f t="shared" si="30"/>
        <v>0</v>
      </c>
    </row>
    <row r="169" spans="1:15" ht="36" x14ac:dyDescent="0.2">
      <c r="A169" s="8" t="s">
        <v>17</v>
      </c>
      <c r="B169" s="8" t="s">
        <v>74</v>
      </c>
      <c r="C169" s="8" t="s">
        <v>75</v>
      </c>
      <c r="D169" s="9" t="s">
        <v>72</v>
      </c>
      <c r="E169" s="9">
        <v>10</v>
      </c>
      <c r="F169" s="20" t="s">
        <v>385</v>
      </c>
      <c r="G169" s="12">
        <v>3</v>
      </c>
      <c r="H169" s="27"/>
      <c r="I169" s="27"/>
      <c r="J169" s="27"/>
      <c r="K169" s="27"/>
      <c r="L169" s="3">
        <f t="shared" si="28"/>
        <v>0</v>
      </c>
      <c r="M169" s="3">
        <f t="shared" si="28"/>
        <v>0</v>
      </c>
      <c r="N169" s="3">
        <f t="shared" si="29"/>
        <v>0</v>
      </c>
      <c r="O169" s="3">
        <f t="shared" si="30"/>
        <v>0</v>
      </c>
    </row>
    <row r="170" spans="1:15" x14ac:dyDescent="0.2">
      <c r="A170" s="8" t="s">
        <v>17</v>
      </c>
      <c r="B170" s="8" t="s">
        <v>74</v>
      </c>
      <c r="C170" s="8" t="s">
        <v>75</v>
      </c>
      <c r="D170" s="9" t="s">
        <v>72</v>
      </c>
      <c r="E170" s="9">
        <v>11</v>
      </c>
      <c r="F170" s="20" t="s">
        <v>386</v>
      </c>
      <c r="G170" s="12">
        <v>3</v>
      </c>
      <c r="H170" s="27"/>
      <c r="I170" s="27"/>
      <c r="J170" s="27"/>
      <c r="K170" s="27"/>
      <c r="L170" s="3">
        <f t="shared" si="28"/>
        <v>0</v>
      </c>
      <c r="M170" s="3">
        <f t="shared" si="28"/>
        <v>0</v>
      </c>
      <c r="N170" s="3">
        <f t="shared" si="29"/>
        <v>0</v>
      </c>
      <c r="O170" s="3">
        <f t="shared" si="30"/>
        <v>0</v>
      </c>
    </row>
    <row r="171" spans="1:15" ht="24" x14ac:dyDescent="0.2">
      <c r="A171" s="8" t="s">
        <v>17</v>
      </c>
      <c r="B171" s="8" t="s">
        <v>74</v>
      </c>
      <c r="C171" s="8" t="s">
        <v>75</v>
      </c>
      <c r="D171" s="9" t="s">
        <v>72</v>
      </c>
      <c r="E171" s="9">
        <v>12</v>
      </c>
      <c r="F171" s="20" t="s">
        <v>387</v>
      </c>
      <c r="G171" s="12">
        <v>3</v>
      </c>
      <c r="H171" s="27"/>
      <c r="I171" s="27"/>
      <c r="J171" s="27"/>
      <c r="K171" s="27"/>
      <c r="L171" s="3">
        <f t="shared" si="28"/>
        <v>0</v>
      </c>
      <c r="M171" s="3">
        <f t="shared" si="28"/>
        <v>0</v>
      </c>
      <c r="N171" s="3">
        <f t="shared" si="29"/>
        <v>0</v>
      </c>
      <c r="O171" s="3">
        <f t="shared" si="30"/>
        <v>0</v>
      </c>
    </row>
    <row r="172" spans="1:15" ht="24" x14ac:dyDescent="0.2">
      <c r="A172" s="8" t="s">
        <v>17</v>
      </c>
      <c r="B172" s="8" t="s">
        <v>74</v>
      </c>
      <c r="C172" s="8" t="s">
        <v>75</v>
      </c>
      <c r="D172" s="9" t="s">
        <v>72</v>
      </c>
      <c r="E172" s="9">
        <v>13</v>
      </c>
      <c r="F172" s="43" t="s">
        <v>388</v>
      </c>
      <c r="G172" s="12">
        <v>3</v>
      </c>
      <c r="H172" s="27"/>
      <c r="I172" s="27"/>
      <c r="J172" s="27"/>
      <c r="K172" s="27"/>
      <c r="L172" s="3">
        <f t="shared" si="28"/>
        <v>0</v>
      </c>
      <c r="M172" s="3">
        <f t="shared" si="28"/>
        <v>0</v>
      </c>
      <c r="N172" s="3">
        <f t="shared" si="29"/>
        <v>0</v>
      </c>
      <c r="O172" s="3">
        <f t="shared" si="30"/>
        <v>0</v>
      </c>
    </row>
    <row r="173" spans="1:15" x14ac:dyDescent="0.2">
      <c r="A173" s="8" t="s">
        <v>17</v>
      </c>
      <c r="B173" s="8" t="s">
        <v>74</v>
      </c>
      <c r="C173" s="8" t="s">
        <v>75</v>
      </c>
      <c r="D173" s="9" t="s">
        <v>72</v>
      </c>
      <c r="E173" s="9">
        <v>14</v>
      </c>
      <c r="F173" s="26" t="s">
        <v>393</v>
      </c>
      <c r="G173" s="12">
        <v>3</v>
      </c>
      <c r="H173" s="27"/>
      <c r="I173" s="27"/>
      <c r="J173" s="27"/>
      <c r="K173" s="27"/>
      <c r="L173" s="3">
        <f t="shared" si="28"/>
        <v>0</v>
      </c>
      <c r="M173" s="3">
        <f t="shared" si="28"/>
        <v>0</v>
      </c>
      <c r="N173" s="3">
        <f t="shared" si="29"/>
        <v>0</v>
      </c>
      <c r="O173" s="3">
        <f t="shared" si="30"/>
        <v>0</v>
      </c>
    </row>
    <row r="174" spans="1:15" x14ac:dyDescent="0.2">
      <c r="A174" s="8" t="s">
        <v>17</v>
      </c>
      <c r="B174" s="8" t="s">
        <v>74</v>
      </c>
      <c r="C174" s="8" t="s">
        <v>75</v>
      </c>
      <c r="D174" s="9" t="s">
        <v>72</v>
      </c>
      <c r="E174" s="9">
        <v>15</v>
      </c>
      <c r="F174" s="26" t="s">
        <v>394</v>
      </c>
      <c r="G174" s="12">
        <v>3</v>
      </c>
      <c r="H174" s="27"/>
      <c r="I174" s="27"/>
      <c r="J174" s="27"/>
      <c r="K174" s="27"/>
      <c r="L174" s="3">
        <f t="shared" ref="L174:L182" si="35">$G174*H174</f>
        <v>0</v>
      </c>
      <c r="M174" s="3">
        <f t="shared" ref="M174:M182" si="36">$G174*I174</f>
        <v>0</v>
      </c>
      <c r="N174" s="3">
        <f t="shared" ref="N174:N182" si="37">$G174*J174</f>
        <v>0</v>
      </c>
      <c r="O174" s="3">
        <f t="shared" ref="O174:O182" si="38">$G174*K174</f>
        <v>0</v>
      </c>
    </row>
    <row r="175" spans="1:15" x14ac:dyDescent="0.2">
      <c r="A175" s="8" t="s">
        <v>17</v>
      </c>
      <c r="B175" s="8" t="s">
        <v>74</v>
      </c>
      <c r="C175" s="8" t="s">
        <v>75</v>
      </c>
      <c r="D175" s="9" t="s">
        <v>72</v>
      </c>
      <c r="E175" s="9">
        <v>16</v>
      </c>
      <c r="F175" s="26" t="s">
        <v>395</v>
      </c>
      <c r="G175" s="12">
        <v>3</v>
      </c>
      <c r="H175" s="27"/>
      <c r="I175" s="27"/>
      <c r="J175" s="27"/>
      <c r="K175" s="27"/>
      <c r="L175" s="3">
        <f t="shared" si="35"/>
        <v>0</v>
      </c>
      <c r="M175" s="3">
        <f t="shared" si="36"/>
        <v>0</v>
      </c>
      <c r="N175" s="3">
        <f t="shared" si="37"/>
        <v>0</v>
      </c>
      <c r="O175" s="3">
        <f t="shared" si="38"/>
        <v>0</v>
      </c>
    </row>
    <row r="176" spans="1:15" x14ac:dyDescent="0.2">
      <c r="A176" s="8" t="s">
        <v>17</v>
      </c>
      <c r="B176" s="8" t="s">
        <v>74</v>
      </c>
      <c r="C176" s="8" t="s">
        <v>75</v>
      </c>
      <c r="D176" s="9" t="s">
        <v>72</v>
      </c>
      <c r="E176" s="9">
        <v>17</v>
      </c>
      <c r="F176" s="26" t="s">
        <v>396</v>
      </c>
      <c r="G176" s="12">
        <v>3</v>
      </c>
      <c r="H176" s="27"/>
      <c r="I176" s="27"/>
      <c r="J176" s="27"/>
      <c r="K176" s="27"/>
      <c r="L176" s="3">
        <f t="shared" si="35"/>
        <v>0</v>
      </c>
      <c r="M176" s="3">
        <f t="shared" si="36"/>
        <v>0</v>
      </c>
      <c r="N176" s="3">
        <f t="shared" si="37"/>
        <v>0</v>
      </c>
      <c r="O176" s="3">
        <f t="shared" si="38"/>
        <v>0</v>
      </c>
    </row>
    <row r="177" spans="1:15" x14ac:dyDescent="0.2">
      <c r="A177" s="8" t="s">
        <v>17</v>
      </c>
      <c r="B177" s="8" t="s">
        <v>74</v>
      </c>
      <c r="C177" s="8" t="s">
        <v>75</v>
      </c>
      <c r="D177" s="9" t="s">
        <v>72</v>
      </c>
      <c r="E177" s="9">
        <v>18</v>
      </c>
      <c r="F177" s="26" t="s">
        <v>397</v>
      </c>
      <c r="G177" s="12">
        <v>3</v>
      </c>
      <c r="H177" s="27"/>
      <c r="I177" s="27"/>
      <c r="J177" s="27"/>
      <c r="K177" s="27"/>
      <c r="L177" s="3">
        <f t="shared" si="35"/>
        <v>0</v>
      </c>
      <c r="M177" s="3">
        <f t="shared" si="36"/>
        <v>0</v>
      </c>
      <c r="N177" s="3">
        <f t="shared" si="37"/>
        <v>0</v>
      </c>
      <c r="O177" s="3">
        <f t="shared" si="38"/>
        <v>0</v>
      </c>
    </row>
    <row r="178" spans="1:15" ht="24" x14ac:dyDescent="0.2">
      <c r="A178" s="8" t="s">
        <v>17</v>
      </c>
      <c r="B178" s="8" t="s">
        <v>74</v>
      </c>
      <c r="C178" s="8" t="s">
        <v>75</v>
      </c>
      <c r="D178" s="9" t="s">
        <v>72</v>
      </c>
      <c r="E178" s="9">
        <v>19</v>
      </c>
      <c r="F178" s="43" t="s">
        <v>398</v>
      </c>
      <c r="G178" s="12">
        <v>2</v>
      </c>
      <c r="H178" s="27"/>
      <c r="I178" s="27"/>
      <c r="J178" s="27"/>
      <c r="K178" s="27"/>
      <c r="L178" s="3">
        <f t="shared" si="35"/>
        <v>0</v>
      </c>
      <c r="M178" s="3">
        <f t="shared" si="36"/>
        <v>0</v>
      </c>
      <c r="N178" s="3">
        <f t="shared" si="37"/>
        <v>0</v>
      </c>
      <c r="O178" s="3">
        <f t="shared" si="38"/>
        <v>0</v>
      </c>
    </row>
    <row r="179" spans="1:15" ht="24" x14ac:dyDescent="0.2">
      <c r="A179" s="8" t="s">
        <v>17</v>
      </c>
      <c r="B179" s="8" t="s">
        <v>74</v>
      </c>
      <c r="C179" s="8" t="s">
        <v>75</v>
      </c>
      <c r="D179" s="9" t="s">
        <v>72</v>
      </c>
      <c r="E179" s="9" t="s">
        <v>389</v>
      </c>
      <c r="F179" s="43" t="s">
        <v>399</v>
      </c>
      <c r="G179" s="12">
        <v>5</v>
      </c>
      <c r="H179" s="27"/>
      <c r="I179" s="27"/>
      <c r="J179" s="27"/>
      <c r="K179" s="27"/>
      <c r="L179" s="3">
        <f t="shared" si="35"/>
        <v>0</v>
      </c>
      <c r="M179" s="3">
        <f t="shared" si="36"/>
        <v>0</v>
      </c>
      <c r="N179" s="3">
        <f t="shared" si="37"/>
        <v>0</v>
      </c>
      <c r="O179" s="3">
        <f t="shared" si="38"/>
        <v>0</v>
      </c>
    </row>
    <row r="180" spans="1:15" ht="24" x14ac:dyDescent="0.2">
      <c r="A180" s="8" t="s">
        <v>17</v>
      </c>
      <c r="B180" s="8" t="s">
        <v>74</v>
      </c>
      <c r="C180" s="8" t="s">
        <v>75</v>
      </c>
      <c r="D180" s="9" t="s">
        <v>72</v>
      </c>
      <c r="E180" s="9" t="s">
        <v>390</v>
      </c>
      <c r="F180" s="43" t="s">
        <v>400</v>
      </c>
      <c r="G180" s="12">
        <v>4</v>
      </c>
      <c r="H180" s="27"/>
      <c r="I180" s="27"/>
      <c r="J180" s="27"/>
      <c r="K180" s="27"/>
      <c r="L180" s="3">
        <f t="shared" si="35"/>
        <v>0</v>
      </c>
      <c r="M180" s="3">
        <f t="shared" si="36"/>
        <v>0</v>
      </c>
      <c r="N180" s="3">
        <f t="shared" si="37"/>
        <v>0</v>
      </c>
      <c r="O180" s="3">
        <f t="shared" si="38"/>
        <v>0</v>
      </c>
    </row>
    <row r="181" spans="1:15" ht="24" x14ac:dyDescent="0.2">
      <c r="A181" s="8" t="s">
        <v>17</v>
      </c>
      <c r="B181" s="8" t="s">
        <v>74</v>
      </c>
      <c r="C181" s="8" t="s">
        <v>75</v>
      </c>
      <c r="D181" s="9" t="s">
        <v>72</v>
      </c>
      <c r="E181" s="9" t="s">
        <v>391</v>
      </c>
      <c r="F181" s="43" t="s">
        <v>401</v>
      </c>
      <c r="G181" s="12">
        <v>3</v>
      </c>
      <c r="H181" s="27"/>
      <c r="I181" s="27"/>
      <c r="J181" s="27"/>
      <c r="K181" s="27"/>
      <c r="L181" s="3">
        <f t="shared" si="35"/>
        <v>0</v>
      </c>
      <c r="M181" s="3">
        <f t="shared" si="36"/>
        <v>0</v>
      </c>
      <c r="N181" s="3">
        <f t="shared" si="37"/>
        <v>0</v>
      </c>
      <c r="O181" s="3">
        <f t="shared" si="38"/>
        <v>0</v>
      </c>
    </row>
    <row r="182" spans="1:15" ht="24" x14ac:dyDescent="0.2">
      <c r="A182" s="8"/>
      <c r="B182" s="8"/>
      <c r="C182" s="8"/>
      <c r="D182" s="9" t="s">
        <v>72</v>
      </c>
      <c r="E182" s="9" t="s">
        <v>392</v>
      </c>
      <c r="F182" s="43" t="s">
        <v>402</v>
      </c>
      <c r="G182" s="12">
        <v>2</v>
      </c>
      <c r="H182" s="27"/>
      <c r="I182" s="27"/>
      <c r="J182" s="27"/>
      <c r="K182" s="27"/>
      <c r="L182" s="3">
        <f t="shared" si="35"/>
        <v>0</v>
      </c>
      <c r="M182" s="3">
        <f t="shared" si="36"/>
        <v>0</v>
      </c>
      <c r="N182" s="3">
        <f t="shared" si="37"/>
        <v>0</v>
      </c>
      <c r="O182" s="3">
        <f t="shared" si="38"/>
        <v>0</v>
      </c>
    </row>
    <row r="183" spans="1:15" ht="24" x14ac:dyDescent="0.2">
      <c r="A183" s="8" t="s">
        <v>17</v>
      </c>
      <c r="B183" s="8" t="s">
        <v>74</v>
      </c>
      <c r="C183" s="8" t="s">
        <v>75</v>
      </c>
      <c r="D183" s="9" t="s">
        <v>72</v>
      </c>
      <c r="E183" s="9">
        <v>21</v>
      </c>
      <c r="F183" s="43" t="s">
        <v>403</v>
      </c>
      <c r="G183" s="12">
        <v>5</v>
      </c>
      <c r="H183" s="27"/>
      <c r="I183" s="27"/>
      <c r="J183" s="27"/>
      <c r="K183" s="27"/>
      <c r="L183" s="3">
        <f t="shared" ref="L183:O184" si="39">$G183*H183</f>
        <v>0</v>
      </c>
      <c r="M183" s="3">
        <f t="shared" si="39"/>
        <v>0</v>
      </c>
      <c r="N183" s="3">
        <f t="shared" si="39"/>
        <v>0</v>
      </c>
      <c r="O183" s="3">
        <f t="shared" si="39"/>
        <v>0</v>
      </c>
    </row>
    <row r="184" spans="1:15" ht="24" x14ac:dyDescent="0.2">
      <c r="A184" s="8" t="s">
        <v>17</v>
      </c>
      <c r="B184" s="8" t="s">
        <v>74</v>
      </c>
      <c r="C184" s="8" t="s">
        <v>75</v>
      </c>
      <c r="D184" s="9" t="s">
        <v>72</v>
      </c>
      <c r="E184" s="9">
        <v>22</v>
      </c>
      <c r="F184" s="43" t="s">
        <v>404</v>
      </c>
      <c r="G184" s="12">
        <v>5</v>
      </c>
      <c r="H184" s="27"/>
      <c r="I184" s="27"/>
      <c r="J184" s="27"/>
      <c r="K184" s="27"/>
      <c r="L184" s="3">
        <f t="shared" si="39"/>
        <v>0</v>
      </c>
      <c r="M184" s="3">
        <f t="shared" si="39"/>
        <v>0</v>
      </c>
      <c r="N184" s="3">
        <f t="shared" si="39"/>
        <v>0</v>
      </c>
      <c r="O184" s="3">
        <f t="shared" si="39"/>
        <v>0</v>
      </c>
    </row>
    <row r="185" spans="1:15" s="56" customFormat="1" ht="15" x14ac:dyDescent="0.25">
      <c r="A185" s="23" t="s">
        <v>405</v>
      </c>
      <c r="B185" s="58"/>
      <c r="C185" s="58"/>
      <c r="D185" s="58"/>
      <c r="E185" s="58"/>
      <c r="F185" s="58"/>
      <c r="G185" s="58"/>
      <c r="H185" s="58"/>
      <c r="I185" s="58"/>
      <c r="J185" s="58"/>
      <c r="K185" s="58"/>
      <c r="L185" s="58"/>
      <c r="M185" s="58"/>
      <c r="N185" s="58"/>
      <c r="O185" s="59"/>
    </row>
    <row r="186" spans="1:15" ht="24" x14ac:dyDescent="0.2">
      <c r="A186" s="8" t="s">
        <v>18</v>
      </c>
      <c r="B186" s="8" t="s">
        <v>93</v>
      </c>
      <c r="C186" s="8" t="s">
        <v>74</v>
      </c>
      <c r="D186" s="9" t="s">
        <v>77</v>
      </c>
      <c r="E186" s="9">
        <v>1</v>
      </c>
      <c r="F186" s="20" t="s">
        <v>407</v>
      </c>
      <c r="G186" s="12">
        <v>10</v>
      </c>
      <c r="H186" s="27"/>
      <c r="I186" s="27"/>
      <c r="J186" s="27"/>
      <c r="K186" s="27"/>
      <c r="L186" s="3">
        <f t="shared" si="28"/>
        <v>0</v>
      </c>
      <c r="M186" s="3">
        <f>$G186*I186</f>
        <v>0</v>
      </c>
      <c r="N186" s="3">
        <f t="shared" si="29"/>
        <v>0</v>
      </c>
      <c r="O186" s="3">
        <f t="shared" si="30"/>
        <v>0</v>
      </c>
    </row>
    <row r="187" spans="1:15" x14ac:dyDescent="0.2">
      <c r="A187" s="8" t="s">
        <v>18</v>
      </c>
      <c r="B187" s="8" t="s">
        <v>93</v>
      </c>
      <c r="C187" s="8" t="s">
        <v>74</v>
      </c>
      <c r="D187" s="9" t="s">
        <v>77</v>
      </c>
      <c r="E187" s="9">
        <v>2</v>
      </c>
      <c r="F187" s="50" t="s">
        <v>408</v>
      </c>
      <c r="G187" s="12">
        <v>10</v>
      </c>
      <c r="H187" s="27"/>
      <c r="I187" s="27"/>
      <c r="J187" s="27"/>
      <c r="K187" s="27"/>
      <c r="L187" s="3">
        <f t="shared" si="28"/>
        <v>0</v>
      </c>
      <c r="M187" s="3">
        <f t="shared" si="28"/>
        <v>0</v>
      </c>
      <c r="N187" s="3">
        <f t="shared" si="29"/>
        <v>0</v>
      </c>
      <c r="O187" s="3">
        <f t="shared" si="30"/>
        <v>0</v>
      </c>
    </row>
    <row r="188" spans="1:15" x14ac:dyDescent="0.2">
      <c r="A188" s="8" t="s">
        <v>18</v>
      </c>
      <c r="B188" s="8" t="s">
        <v>93</v>
      </c>
      <c r="C188" s="8" t="s">
        <v>74</v>
      </c>
      <c r="D188" s="9" t="s">
        <v>77</v>
      </c>
      <c r="E188" s="9">
        <v>3</v>
      </c>
      <c r="F188" s="50" t="s">
        <v>409</v>
      </c>
      <c r="G188" s="12">
        <v>3</v>
      </c>
      <c r="H188" s="27"/>
      <c r="I188" s="27"/>
      <c r="J188" s="27"/>
      <c r="K188" s="27"/>
      <c r="L188" s="3">
        <f t="shared" si="28"/>
        <v>0</v>
      </c>
      <c r="M188" s="3">
        <f t="shared" si="28"/>
        <v>0</v>
      </c>
      <c r="N188" s="3">
        <f t="shared" si="29"/>
        <v>0</v>
      </c>
      <c r="O188" s="3">
        <f t="shared" si="30"/>
        <v>0</v>
      </c>
    </row>
    <row r="189" spans="1:15" x14ac:dyDescent="0.2">
      <c r="A189" s="8" t="s">
        <v>18</v>
      </c>
      <c r="B189" s="8" t="s">
        <v>93</v>
      </c>
      <c r="C189" s="8" t="s">
        <v>74</v>
      </c>
      <c r="D189" s="9" t="s">
        <v>77</v>
      </c>
      <c r="E189" s="9">
        <v>4</v>
      </c>
      <c r="F189" s="10" t="s">
        <v>217</v>
      </c>
      <c r="G189" s="12">
        <v>10</v>
      </c>
      <c r="H189" s="27"/>
      <c r="I189" s="27"/>
      <c r="J189" s="27"/>
      <c r="K189" s="27"/>
      <c r="L189" s="3">
        <f t="shared" si="28"/>
        <v>0</v>
      </c>
      <c r="M189" s="3">
        <f t="shared" si="28"/>
        <v>0</v>
      </c>
      <c r="N189" s="3">
        <f t="shared" si="29"/>
        <v>0</v>
      </c>
      <c r="O189" s="3">
        <f t="shared" si="30"/>
        <v>0</v>
      </c>
    </row>
    <row r="190" spans="1:15" ht="24" x14ac:dyDescent="0.2">
      <c r="A190" s="8" t="s">
        <v>18</v>
      </c>
      <c r="B190" s="8" t="s">
        <v>93</v>
      </c>
      <c r="C190" s="8" t="s">
        <v>74</v>
      </c>
      <c r="D190" s="9" t="s">
        <v>77</v>
      </c>
      <c r="E190" s="9">
        <v>5</v>
      </c>
      <c r="F190" s="10" t="s">
        <v>218</v>
      </c>
      <c r="G190" s="12">
        <v>10</v>
      </c>
      <c r="H190" s="27"/>
      <c r="I190" s="27"/>
      <c r="J190" s="27"/>
      <c r="K190" s="27"/>
      <c r="L190" s="3">
        <f t="shared" si="28"/>
        <v>0</v>
      </c>
      <c r="M190" s="3">
        <f t="shared" si="28"/>
        <v>0</v>
      </c>
      <c r="N190" s="3">
        <f t="shared" si="29"/>
        <v>0</v>
      </c>
      <c r="O190" s="3">
        <f t="shared" si="30"/>
        <v>0</v>
      </c>
    </row>
    <row r="191" spans="1:15" ht="24" x14ac:dyDescent="0.2">
      <c r="A191" s="8" t="s">
        <v>18</v>
      </c>
      <c r="B191" s="8" t="s">
        <v>93</v>
      </c>
      <c r="C191" s="8" t="s">
        <v>74</v>
      </c>
      <c r="D191" s="9" t="s">
        <v>77</v>
      </c>
      <c r="E191" s="9">
        <v>6</v>
      </c>
      <c r="F191" s="10" t="s">
        <v>219</v>
      </c>
      <c r="G191" s="12">
        <v>10</v>
      </c>
      <c r="H191" s="27"/>
      <c r="I191" s="27"/>
      <c r="J191" s="27"/>
      <c r="K191" s="27"/>
      <c r="L191" s="3">
        <f t="shared" si="28"/>
        <v>0</v>
      </c>
      <c r="M191" s="3">
        <f t="shared" si="28"/>
        <v>0</v>
      </c>
      <c r="N191" s="3">
        <f t="shared" si="29"/>
        <v>0</v>
      </c>
      <c r="O191" s="3">
        <f t="shared" si="30"/>
        <v>0</v>
      </c>
    </row>
    <row r="192" spans="1:15" s="56" customFormat="1" ht="15" x14ac:dyDescent="0.25">
      <c r="A192" s="23" t="s">
        <v>406</v>
      </c>
      <c r="B192" s="58"/>
      <c r="C192" s="58"/>
      <c r="D192" s="58"/>
      <c r="E192" s="58"/>
      <c r="F192" s="58"/>
      <c r="G192" s="58"/>
      <c r="H192" s="58"/>
      <c r="I192" s="58"/>
      <c r="J192" s="58"/>
      <c r="K192" s="58"/>
      <c r="L192" s="58"/>
      <c r="M192" s="58"/>
      <c r="N192" s="58"/>
      <c r="O192" s="59"/>
    </row>
    <row r="193" spans="1:15" x14ac:dyDescent="0.2">
      <c r="A193" s="8" t="s">
        <v>78</v>
      </c>
      <c r="B193" s="8" t="s">
        <v>80</v>
      </c>
      <c r="C193" s="8" t="s">
        <v>79</v>
      </c>
      <c r="D193" s="9" t="s">
        <v>81</v>
      </c>
      <c r="E193" s="42" t="s">
        <v>145</v>
      </c>
      <c r="F193" s="26" t="s">
        <v>220</v>
      </c>
      <c r="G193" s="12">
        <v>20</v>
      </c>
      <c r="H193" s="27"/>
      <c r="I193" s="27"/>
      <c r="J193" s="27"/>
      <c r="K193" s="27"/>
      <c r="L193" s="3">
        <f t="shared" si="28"/>
        <v>0</v>
      </c>
      <c r="M193" s="3">
        <f t="shared" si="28"/>
        <v>0</v>
      </c>
      <c r="N193" s="3">
        <f t="shared" si="29"/>
        <v>0</v>
      </c>
      <c r="O193" s="3">
        <f t="shared" si="30"/>
        <v>0</v>
      </c>
    </row>
    <row r="194" spans="1:15" x14ac:dyDescent="0.2">
      <c r="A194" s="8" t="s">
        <v>78</v>
      </c>
      <c r="B194" s="8" t="s">
        <v>80</v>
      </c>
      <c r="C194" s="8" t="s">
        <v>79</v>
      </c>
      <c r="D194" s="9" t="s">
        <v>81</v>
      </c>
      <c r="E194" s="42" t="s">
        <v>146</v>
      </c>
      <c r="F194" s="26" t="s">
        <v>221</v>
      </c>
      <c r="G194" s="12">
        <v>7</v>
      </c>
      <c r="H194" s="27"/>
      <c r="I194" s="27"/>
      <c r="J194" s="27"/>
      <c r="K194" s="27"/>
      <c r="L194" s="3">
        <f t="shared" si="28"/>
        <v>0</v>
      </c>
      <c r="M194" s="3">
        <f t="shared" si="28"/>
        <v>0</v>
      </c>
      <c r="N194" s="3">
        <f t="shared" si="29"/>
        <v>0</v>
      </c>
      <c r="O194" s="3">
        <f t="shared" si="30"/>
        <v>0</v>
      </c>
    </row>
    <row r="195" spans="1:15" x14ac:dyDescent="0.2">
      <c r="A195" s="8" t="s">
        <v>78</v>
      </c>
      <c r="B195" s="8" t="s">
        <v>80</v>
      </c>
      <c r="C195" s="8" t="s">
        <v>79</v>
      </c>
      <c r="D195" s="9" t="s">
        <v>81</v>
      </c>
      <c r="E195" s="42" t="s">
        <v>147</v>
      </c>
      <c r="F195" s="26" t="s">
        <v>222</v>
      </c>
      <c r="G195" s="12">
        <v>10</v>
      </c>
      <c r="H195" s="27"/>
      <c r="I195" s="27"/>
      <c r="J195" s="27"/>
      <c r="K195" s="27"/>
      <c r="L195" s="3">
        <f t="shared" si="28"/>
        <v>0</v>
      </c>
      <c r="M195" s="3">
        <f t="shared" si="28"/>
        <v>0</v>
      </c>
      <c r="N195" s="3">
        <f t="shared" si="29"/>
        <v>0</v>
      </c>
      <c r="O195" s="3">
        <f t="shared" si="30"/>
        <v>0</v>
      </c>
    </row>
    <row r="196" spans="1:15" x14ac:dyDescent="0.2">
      <c r="A196" s="8" t="s">
        <v>78</v>
      </c>
      <c r="B196" s="8" t="s">
        <v>80</v>
      </c>
      <c r="C196" s="8" t="s">
        <v>79</v>
      </c>
      <c r="D196" s="9" t="s">
        <v>81</v>
      </c>
      <c r="E196" s="42" t="s">
        <v>148</v>
      </c>
      <c r="F196" s="26" t="s">
        <v>223</v>
      </c>
      <c r="G196" s="12">
        <v>4</v>
      </c>
      <c r="H196" s="27"/>
      <c r="I196" s="27"/>
      <c r="J196" s="27"/>
      <c r="K196" s="27"/>
      <c r="L196" s="3">
        <f>$G196*H196</f>
        <v>0</v>
      </c>
      <c r="M196" s="3">
        <f>$G196*I196</f>
        <v>0</v>
      </c>
      <c r="N196" s="3">
        <f t="shared" si="29"/>
        <v>0</v>
      </c>
      <c r="O196" s="3">
        <f t="shared" si="30"/>
        <v>0</v>
      </c>
    </row>
    <row r="197" spans="1:15" x14ac:dyDescent="0.2">
      <c r="A197" s="8" t="s">
        <v>78</v>
      </c>
      <c r="B197" s="8" t="s">
        <v>80</v>
      </c>
      <c r="C197" s="8" t="s">
        <v>79</v>
      </c>
      <c r="D197" s="9" t="s">
        <v>81</v>
      </c>
      <c r="E197" s="42" t="s">
        <v>149</v>
      </c>
      <c r="F197" s="26" t="s">
        <v>224</v>
      </c>
      <c r="G197" s="12">
        <v>15</v>
      </c>
      <c r="H197" s="27"/>
      <c r="I197" s="27"/>
      <c r="J197" s="27"/>
      <c r="K197" s="27"/>
      <c r="L197" s="3">
        <f t="shared" si="28"/>
        <v>0</v>
      </c>
      <c r="M197" s="3">
        <f t="shared" si="28"/>
        <v>0</v>
      </c>
      <c r="N197" s="3">
        <f t="shared" si="29"/>
        <v>0</v>
      </c>
      <c r="O197" s="3">
        <f t="shared" si="30"/>
        <v>0</v>
      </c>
    </row>
    <row r="198" spans="1:15" x14ac:dyDescent="0.2">
      <c r="A198" s="8" t="s">
        <v>78</v>
      </c>
      <c r="B198" s="8" t="s">
        <v>80</v>
      </c>
      <c r="C198" s="8" t="s">
        <v>79</v>
      </c>
      <c r="D198" s="9" t="s">
        <v>81</v>
      </c>
      <c r="E198" s="42" t="s">
        <v>150</v>
      </c>
      <c r="F198" s="26" t="s">
        <v>225</v>
      </c>
      <c r="G198" s="12">
        <v>5</v>
      </c>
      <c r="H198" s="27"/>
      <c r="I198" s="27"/>
      <c r="J198" s="27"/>
      <c r="K198" s="27"/>
      <c r="L198" s="3">
        <f t="shared" si="28"/>
        <v>0</v>
      </c>
      <c r="M198" s="3">
        <f t="shared" si="28"/>
        <v>0</v>
      </c>
      <c r="N198" s="3">
        <f t="shared" si="29"/>
        <v>0</v>
      </c>
      <c r="O198" s="3">
        <f t="shared" si="30"/>
        <v>0</v>
      </c>
    </row>
    <row r="199" spans="1:15" x14ac:dyDescent="0.2">
      <c r="A199" s="8" t="s">
        <v>78</v>
      </c>
      <c r="B199" s="8" t="s">
        <v>80</v>
      </c>
      <c r="C199" s="8" t="s">
        <v>79</v>
      </c>
      <c r="D199" s="9" t="s">
        <v>81</v>
      </c>
      <c r="E199" s="42" t="s">
        <v>151</v>
      </c>
      <c r="F199" s="26" t="s">
        <v>226</v>
      </c>
      <c r="G199" s="12">
        <v>8</v>
      </c>
      <c r="H199" s="27"/>
      <c r="I199" s="27"/>
      <c r="J199" s="27"/>
      <c r="K199" s="27"/>
      <c r="L199" s="3">
        <f>$G199*H199</f>
        <v>0</v>
      </c>
      <c r="M199" s="3">
        <f t="shared" si="28"/>
        <v>0</v>
      </c>
      <c r="N199" s="3">
        <f t="shared" si="29"/>
        <v>0</v>
      </c>
      <c r="O199" s="3">
        <f t="shared" si="30"/>
        <v>0</v>
      </c>
    </row>
    <row r="200" spans="1:15" x14ac:dyDescent="0.2">
      <c r="A200" s="8" t="s">
        <v>78</v>
      </c>
      <c r="B200" s="8" t="s">
        <v>80</v>
      </c>
      <c r="C200" s="8" t="s">
        <v>79</v>
      </c>
      <c r="D200" s="9" t="s">
        <v>81</v>
      </c>
      <c r="E200" s="42" t="s">
        <v>152</v>
      </c>
      <c r="F200" s="26" t="s">
        <v>227</v>
      </c>
      <c r="G200" s="12">
        <v>3</v>
      </c>
      <c r="H200" s="27"/>
      <c r="I200" s="27"/>
      <c r="J200" s="27"/>
      <c r="K200" s="27"/>
      <c r="L200" s="3">
        <f>$G200*H200</f>
        <v>0</v>
      </c>
      <c r="M200" s="3">
        <f t="shared" si="28"/>
        <v>0</v>
      </c>
      <c r="N200" s="3">
        <f t="shared" si="29"/>
        <v>0</v>
      </c>
      <c r="O200" s="3">
        <f t="shared" si="30"/>
        <v>0</v>
      </c>
    </row>
    <row r="201" spans="1:15" ht="24" x14ac:dyDescent="0.2">
      <c r="A201" s="8" t="s">
        <v>78</v>
      </c>
      <c r="B201" s="8" t="s">
        <v>80</v>
      </c>
      <c r="C201" s="8" t="s">
        <v>79</v>
      </c>
      <c r="D201" s="9" t="s">
        <v>81</v>
      </c>
      <c r="E201" s="42" t="s">
        <v>153</v>
      </c>
      <c r="F201" s="10" t="s">
        <v>228</v>
      </c>
      <c r="G201" s="12">
        <v>8</v>
      </c>
      <c r="H201" s="27"/>
      <c r="I201" s="27"/>
      <c r="J201" s="27"/>
      <c r="K201" s="27"/>
      <c r="L201" s="4">
        <f>MIN(24,H201*$G201)</f>
        <v>0</v>
      </c>
      <c r="M201" s="4">
        <f>MIN(24,I201*$G201)</f>
        <v>0</v>
      </c>
      <c r="N201" s="4">
        <f>MIN(24,J201*$G201)</f>
        <v>0</v>
      </c>
      <c r="O201" s="4">
        <f>MIN(24,K201*$G201)</f>
        <v>0</v>
      </c>
    </row>
    <row r="202" spans="1:15" ht="24" x14ac:dyDescent="0.2">
      <c r="A202" s="8" t="s">
        <v>78</v>
      </c>
      <c r="B202" s="8" t="s">
        <v>80</v>
      </c>
      <c r="C202" s="8" t="s">
        <v>79</v>
      </c>
      <c r="D202" s="9" t="s">
        <v>81</v>
      </c>
      <c r="E202" s="42" t="s">
        <v>154</v>
      </c>
      <c r="F202" s="40" t="s">
        <v>410</v>
      </c>
      <c r="G202" s="12">
        <v>4</v>
      </c>
      <c r="H202" s="27"/>
      <c r="I202" s="27"/>
      <c r="J202" s="27"/>
      <c r="K202" s="27"/>
      <c r="L202" s="22">
        <f>MIN(12,H202*$G202)</f>
        <v>0</v>
      </c>
      <c r="M202" s="4">
        <f>MIN(12,I202*$G202)</f>
        <v>0</v>
      </c>
      <c r="N202" s="4">
        <f>MIN(12,J202*$G202)</f>
        <v>0</v>
      </c>
      <c r="O202" s="4">
        <f>MIN(12,K202*$G202)</f>
        <v>0</v>
      </c>
    </row>
    <row r="203" spans="1:15" ht="24" x14ac:dyDescent="0.2">
      <c r="A203" s="8" t="s">
        <v>78</v>
      </c>
      <c r="B203" s="8" t="s">
        <v>80</v>
      </c>
      <c r="C203" s="8" t="s">
        <v>79</v>
      </c>
      <c r="D203" s="9" t="s">
        <v>81</v>
      </c>
      <c r="E203" s="42" t="s">
        <v>155</v>
      </c>
      <c r="F203" s="10" t="s">
        <v>229</v>
      </c>
      <c r="G203" s="12">
        <v>5</v>
      </c>
      <c r="H203" s="27"/>
      <c r="I203" s="27"/>
      <c r="J203" s="27"/>
      <c r="K203" s="27"/>
      <c r="L203" s="3">
        <f t="shared" ref="L203:M239" si="40">$G203*H203</f>
        <v>0</v>
      </c>
      <c r="M203" s="3">
        <f t="shared" si="40"/>
        <v>0</v>
      </c>
      <c r="N203" s="3">
        <f t="shared" ref="N203:N239" si="41">$G203*J203</f>
        <v>0</v>
      </c>
      <c r="O203" s="3">
        <f t="shared" ref="O203:O239" si="42">$G203*K203</f>
        <v>0</v>
      </c>
    </row>
    <row r="204" spans="1:15" x14ac:dyDescent="0.2">
      <c r="A204" s="8" t="s">
        <v>78</v>
      </c>
      <c r="B204" s="8" t="s">
        <v>80</v>
      </c>
      <c r="C204" s="8" t="s">
        <v>79</v>
      </c>
      <c r="D204" s="9" t="s">
        <v>81</v>
      </c>
      <c r="E204" s="42" t="s">
        <v>156</v>
      </c>
      <c r="F204" s="43" t="s">
        <v>411</v>
      </c>
      <c r="G204" s="12">
        <v>3</v>
      </c>
      <c r="H204" s="27"/>
      <c r="I204" s="27"/>
      <c r="J204" s="27"/>
      <c r="K204" s="27"/>
      <c r="L204" s="3">
        <f t="shared" si="40"/>
        <v>0</v>
      </c>
      <c r="M204" s="3">
        <f t="shared" si="40"/>
        <v>0</v>
      </c>
      <c r="N204" s="3">
        <f t="shared" si="41"/>
        <v>0</v>
      </c>
      <c r="O204" s="3">
        <f t="shared" si="42"/>
        <v>0</v>
      </c>
    </row>
    <row r="205" spans="1:15" x14ac:dyDescent="0.2">
      <c r="A205" s="8" t="s">
        <v>78</v>
      </c>
      <c r="B205" s="8" t="s">
        <v>80</v>
      </c>
      <c r="C205" s="8" t="s">
        <v>79</v>
      </c>
      <c r="D205" s="9" t="s">
        <v>81</v>
      </c>
      <c r="E205" s="42" t="s">
        <v>157</v>
      </c>
      <c r="F205" s="43" t="s">
        <v>230</v>
      </c>
      <c r="G205" s="12">
        <v>3</v>
      </c>
      <c r="H205" s="27"/>
      <c r="I205" s="27"/>
      <c r="J205" s="27"/>
      <c r="K205" s="27"/>
      <c r="L205" s="3">
        <f t="shared" si="40"/>
        <v>0</v>
      </c>
      <c r="M205" s="3">
        <f t="shared" si="40"/>
        <v>0</v>
      </c>
      <c r="N205" s="3">
        <f t="shared" si="41"/>
        <v>0</v>
      </c>
      <c r="O205" s="3">
        <f t="shared" si="42"/>
        <v>0</v>
      </c>
    </row>
    <row r="206" spans="1:15" x14ac:dyDescent="0.2">
      <c r="A206" s="8" t="s">
        <v>78</v>
      </c>
      <c r="B206" s="8" t="s">
        <v>80</v>
      </c>
      <c r="C206" s="8" t="s">
        <v>79</v>
      </c>
      <c r="D206" s="9" t="s">
        <v>81</v>
      </c>
      <c r="E206" s="42" t="s">
        <v>158</v>
      </c>
      <c r="F206" s="43" t="s">
        <v>231</v>
      </c>
      <c r="G206" s="12">
        <v>6</v>
      </c>
      <c r="H206" s="27"/>
      <c r="I206" s="27"/>
      <c r="J206" s="27"/>
      <c r="K206" s="27"/>
      <c r="L206" s="3">
        <f t="shared" si="40"/>
        <v>0</v>
      </c>
      <c r="M206" s="3">
        <f t="shared" si="40"/>
        <v>0</v>
      </c>
      <c r="N206" s="3">
        <f t="shared" si="41"/>
        <v>0</v>
      </c>
      <c r="O206" s="3">
        <f t="shared" si="42"/>
        <v>0</v>
      </c>
    </row>
    <row r="207" spans="1:15" ht="24" x14ac:dyDescent="0.2">
      <c r="A207" s="8" t="s">
        <v>78</v>
      </c>
      <c r="B207" s="8" t="s">
        <v>80</v>
      </c>
      <c r="C207" s="8" t="s">
        <v>79</v>
      </c>
      <c r="D207" s="9" t="s">
        <v>81</v>
      </c>
      <c r="E207" s="42" t="s">
        <v>159</v>
      </c>
      <c r="F207" s="43" t="s">
        <v>232</v>
      </c>
      <c r="G207" s="12">
        <v>3</v>
      </c>
      <c r="H207" s="27"/>
      <c r="I207" s="27"/>
      <c r="J207" s="27"/>
      <c r="K207" s="27"/>
      <c r="L207" s="3">
        <f t="shared" si="40"/>
        <v>0</v>
      </c>
      <c r="M207" s="3">
        <f t="shared" si="40"/>
        <v>0</v>
      </c>
      <c r="N207" s="3">
        <f t="shared" si="41"/>
        <v>0</v>
      </c>
      <c r="O207" s="3">
        <f t="shared" si="42"/>
        <v>0</v>
      </c>
    </row>
    <row r="208" spans="1:15" x14ac:dyDescent="0.2">
      <c r="A208" s="8" t="s">
        <v>78</v>
      </c>
      <c r="B208" s="8" t="s">
        <v>80</v>
      </c>
      <c r="C208" s="8" t="s">
        <v>79</v>
      </c>
      <c r="D208" s="9" t="s">
        <v>81</v>
      </c>
      <c r="E208" s="42" t="s">
        <v>160</v>
      </c>
      <c r="F208" s="43" t="s">
        <v>233</v>
      </c>
      <c r="G208" s="12">
        <v>3</v>
      </c>
      <c r="H208" s="27"/>
      <c r="I208" s="27"/>
      <c r="J208" s="27"/>
      <c r="K208" s="27"/>
      <c r="L208" s="3">
        <f t="shared" si="40"/>
        <v>0</v>
      </c>
      <c r="M208" s="3">
        <f t="shared" si="40"/>
        <v>0</v>
      </c>
      <c r="N208" s="3">
        <f t="shared" si="41"/>
        <v>0</v>
      </c>
      <c r="O208" s="3">
        <f t="shared" si="42"/>
        <v>0</v>
      </c>
    </row>
    <row r="209" spans="1:15" x14ac:dyDescent="0.2">
      <c r="A209" s="8" t="s">
        <v>78</v>
      </c>
      <c r="B209" s="8" t="s">
        <v>80</v>
      </c>
      <c r="C209" s="8" t="s">
        <v>79</v>
      </c>
      <c r="D209" s="9" t="s">
        <v>81</v>
      </c>
      <c r="E209" s="42" t="s">
        <v>161</v>
      </c>
      <c r="F209" s="43" t="s">
        <v>234</v>
      </c>
      <c r="G209" s="12">
        <v>2</v>
      </c>
      <c r="H209" s="27"/>
      <c r="I209" s="27"/>
      <c r="J209" s="27"/>
      <c r="K209" s="27"/>
      <c r="L209" s="3">
        <f t="shared" si="40"/>
        <v>0</v>
      </c>
      <c r="M209" s="3">
        <f t="shared" si="40"/>
        <v>0</v>
      </c>
      <c r="N209" s="3">
        <f t="shared" si="41"/>
        <v>0</v>
      </c>
      <c r="O209" s="3">
        <f t="shared" si="42"/>
        <v>0</v>
      </c>
    </row>
    <row r="210" spans="1:15" ht="24" x14ac:dyDescent="0.2">
      <c r="A210" s="8" t="s">
        <v>78</v>
      </c>
      <c r="B210" s="8" t="s">
        <v>80</v>
      </c>
      <c r="C210" s="8" t="s">
        <v>79</v>
      </c>
      <c r="D210" s="9" t="s">
        <v>81</v>
      </c>
      <c r="E210" s="42" t="s">
        <v>162</v>
      </c>
      <c r="F210" s="43" t="s">
        <v>235</v>
      </c>
      <c r="G210" s="12">
        <v>4</v>
      </c>
      <c r="H210" s="27"/>
      <c r="I210" s="27"/>
      <c r="J210" s="27"/>
      <c r="K210" s="27"/>
      <c r="L210" s="3">
        <f t="shared" si="40"/>
        <v>0</v>
      </c>
      <c r="M210" s="3">
        <f t="shared" si="40"/>
        <v>0</v>
      </c>
      <c r="N210" s="3">
        <f t="shared" si="41"/>
        <v>0</v>
      </c>
      <c r="O210" s="3">
        <f t="shared" si="42"/>
        <v>0</v>
      </c>
    </row>
    <row r="211" spans="1:15" ht="24" x14ac:dyDescent="0.2">
      <c r="A211" s="8" t="s">
        <v>78</v>
      </c>
      <c r="B211" s="8" t="s">
        <v>80</v>
      </c>
      <c r="C211" s="8" t="s">
        <v>79</v>
      </c>
      <c r="D211" s="9" t="s">
        <v>81</v>
      </c>
      <c r="E211" s="42" t="s">
        <v>163</v>
      </c>
      <c r="F211" s="43" t="s">
        <v>236</v>
      </c>
      <c r="G211" s="12">
        <v>2</v>
      </c>
      <c r="H211" s="27"/>
      <c r="I211" s="27"/>
      <c r="J211" s="27"/>
      <c r="K211" s="27"/>
      <c r="L211" s="3">
        <f t="shared" si="40"/>
        <v>0</v>
      </c>
      <c r="M211" s="3">
        <f t="shared" si="40"/>
        <v>0</v>
      </c>
      <c r="N211" s="3">
        <f t="shared" si="41"/>
        <v>0</v>
      </c>
      <c r="O211" s="3">
        <f t="shared" si="42"/>
        <v>0</v>
      </c>
    </row>
    <row r="212" spans="1:15" x14ac:dyDescent="0.2">
      <c r="A212" s="8" t="s">
        <v>78</v>
      </c>
      <c r="B212" s="8" t="s">
        <v>80</v>
      </c>
      <c r="C212" s="8" t="s">
        <v>79</v>
      </c>
      <c r="D212" s="9" t="s">
        <v>81</v>
      </c>
      <c r="E212" s="42" t="s">
        <v>164</v>
      </c>
      <c r="F212" s="43" t="s">
        <v>237</v>
      </c>
      <c r="G212" s="12">
        <v>2</v>
      </c>
      <c r="H212" s="27"/>
      <c r="I212" s="27"/>
      <c r="J212" s="27"/>
      <c r="K212" s="27"/>
      <c r="L212" s="3">
        <f t="shared" si="40"/>
        <v>0</v>
      </c>
      <c r="M212" s="3">
        <f t="shared" si="40"/>
        <v>0</v>
      </c>
      <c r="N212" s="3">
        <f t="shared" si="41"/>
        <v>0</v>
      </c>
      <c r="O212" s="3">
        <f t="shared" si="42"/>
        <v>0</v>
      </c>
    </row>
    <row r="213" spans="1:15" ht="24" x14ac:dyDescent="0.2">
      <c r="A213" s="8" t="s">
        <v>78</v>
      </c>
      <c r="B213" s="8" t="s">
        <v>80</v>
      </c>
      <c r="C213" s="8" t="s">
        <v>79</v>
      </c>
      <c r="D213" s="9" t="s">
        <v>81</v>
      </c>
      <c r="E213" s="42" t="s">
        <v>165</v>
      </c>
      <c r="F213" s="43" t="s">
        <v>238</v>
      </c>
      <c r="G213" s="12">
        <v>1</v>
      </c>
      <c r="H213" s="27"/>
      <c r="I213" s="27"/>
      <c r="J213" s="27"/>
      <c r="K213" s="27"/>
      <c r="L213" s="3">
        <f t="shared" si="40"/>
        <v>0</v>
      </c>
      <c r="M213" s="3">
        <f t="shared" si="40"/>
        <v>0</v>
      </c>
      <c r="N213" s="3">
        <f t="shared" si="41"/>
        <v>0</v>
      </c>
      <c r="O213" s="3">
        <f t="shared" si="42"/>
        <v>0</v>
      </c>
    </row>
    <row r="214" spans="1:15" ht="48" x14ac:dyDescent="0.2">
      <c r="A214" s="8" t="s">
        <v>78</v>
      </c>
      <c r="B214" s="8" t="s">
        <v>80</v>
      </c>
      <c r="C214" s="8" t="s">
        <v>79</v>
      </c>
      <c r="D214" s="9" t="s">
        <v>81</v>
      </c>
      <c r="E214" s="42" t="s">
        <v>166</v>
      </c>
      <c r="F214" s="36" t="s">
        <v>412</v>
      </c>
      <c r="G214" s="12">
        <v>6</v>
      </c>
      <c r="H214" s="27"/>
      <c r="I214" s="27"/>
      <c r="J214" s="27"/>
      <c r="K214" s="27"/>
      <c r="L214" s="3">
        <f t="shared" si="40"/>
        <v>0</v>
      </c>
      <c r="M214" s="3">
        <f t="shared" si="40"/>
        <v>0</v>
      </c>
      <c r="N214" s="3">
        <f t="shared" si="41"/>
        <v>0</v>
      </c>
      <c r="O214" s="3">
        <f t="shared" si="42"/>
        <v>0</v>
      </c>
    </row>
    <row r="215" spans="1:15" ht="24" x14ac:dyDescent="0.2">
      <c r="A215" s="8" t="s">
        <v>78</v>
      </c>
      <c r="B215" s="8" t="s">
        <v>80</v>
      </c>
      <c r="C215" s="8" t="s">
        <v>79</v>
      </c>
      <c r="D215" s="9" t="s">
        <v>81</v>
      </c>
      <c r="E215" s="42" t="s">
        <v>167</v>
      </c>
      <c r="F215" s="43" t="s">
        <v>413</v>
      </c>
      <c r="G215" s="12">
        <v>5</v>
      </c>
      <c r="H215" s="27"/>
      <c r="I215" s="27"/>
      <c r="J215" s="27"/>
      <c r="K215" s="27"/>
      <c r="L215" s="3">
        <f t="shared" si="40"/>
        <v>0</v>
      </c>
      <c r="M215" s="3">
        <f t="shared" si="40"/>
        <v>0</v>
      </c>
      <c r="N215" s="3">
        <f t="shared" si="41"/>
        <v>0</v>
      </c>
      <c r="O215" s="3">
        <f t="shared" si="42"/>
        <v>0</v>
      </c>
    </row>
    <row r="216" spans="1:15" x14ac:dyDescent="0.2">
      <c r="A216" s="8" t="s">
        <v>78</v>
      </c>
      <c r="B216" s="8" t="s">
        <v>80</v>
      </c>
      <c r="C216" s="8" t="s">
        <v>79</v>
      </c>
      <c r="D216" s="9" t="s">
        <v>81</v>
      </c>
      <c r="E216" s="42" t="s">
        <v>168</v>
      </c>
      <c r="F216" s="43" t="s">
        <v>239</v>
      </c>
      <c r="G216" s="12">
        <v>5</v>
      </c>
      <c r="H216" s="27"/>
      <c r="I216" s="27"/>
      <c r="J216" s="27"/>
      <c r="K216" s="27"/>
      <c r="L216" s="3">
        <f t="shared" si="40"/>
        <v>0</v>
      </c>
      <c r="M216" s="3">
        <f t="shared" si="40"/>
        <v>0</v>
      </c>
      <c r="N216" s="3">
        <f t="shared" si="41"/>
        <v>0</v>
      </c>
      <c r="O216" s="3">
        <f t="shared" si="42"/>
        <v>0</v>
      </c>
    </row>
    <row r="217" spans="1:15" ht="24" x14ac:dyDescent="0.2">
      <c r="A217" s="8" t="s">
        <v>78</v>
      </c>
      <c r="B217" s="8" t="s">
        <v>80</v>
      </c>
      <c r="C217" s="8" t="s">
        <v>79</v>
      </c>
      <c r="D217" s="9" t="s">
        <v>81</v>
      </c>
      <c r="E217" s="42" t="s">
        <v>169</v>
      </c>
      <c r="F217" s="43" t="s">
        <v>414</v>
      </c>
      <c r="G217" s="12">
        <v>4</v>
      </c>
      <c r="H217" s="27"/>
      <c r="I217" s="27"/>
      <c r="J217" s="27"/>
      <c r="K217" s="27"/>
      <c r="L217" s="3">
        <f t="shared" si="40"/>
        <v>0</v>
      </c>
      <c r="M217" s="3">
        <f t="shared" si="40"/>
        <v>0</v>
      </c>
      <c r="N217" s="3">
        <f t="shared" si="41"/>
        <v>0</v>
      </c>
      <c r="O217" s="3">
        <f t="shared" si="42"/>
        <v>0</v>
      </c>
    </row>
    <row r="218" spans="1:15" ht="24" x14ac:dyDescent="0.2">
      <c r="A218" s="8" t="s">
        <v>78</v>
      </c>
      <c r="B218" s="8" t="s">
        <v>80</v>
      </c>
      <c r="C218" s="8" t="s">
        <v>79</v>
      </c>
      <c r="D218" s="9" t="s">
        <v>81</v>
      </c>
      <c r="E218" s="42" t="s">
        <v>170</v>
      </c>
      <c r="F218" s="43" t="s">
        <v>415</v>
      </c>
      <c r="G218" s="12">
        <v>3</v>
      </c>
      <c r="H218" s="27"/>
      <c r="I218" s="27"/>
      <c r="J218" s="27"/>
      <c r="K218" s="27"/>
      <c r="L218" s="3">
        <f t="shared" si="40"/>
        <v>0</v>
      </c>
      <c r="M218" s="3">
        <f t="shared" si="40"/>
        <v>0</v>
      </c>
      <c r="N218" s="3">
        <f t="shared" si="41"/>
        <v>0</v>
      </c>
      <c r="O218" s="3">
        <f t="shared" si="42"/>
        <v>0</v>
      </c>
    </row>
    <row r="219" spans="1:15" x14ac:dyDescent="0.2">
      <c r="A219" s="8" t="s">
        <v>78</v>
      </c>
      <c r="B219" s="8" t="s">
        <v>80</v>
      </c>
      <c r="C219" s="8" t="s">
        <v>79</v>
      </c>
      <c r="D219" s="9" t="s">
        <v>81</v>
      </c>
      <c r="E219" s="42" t="s">
        <v>171</v>
      </c>
      <c r="F219" s="43" t="s">
        <v>416</v>
      </c>
      <c r="G219" s="12">
        <v>3</v>
      </c>
      <c r="H219" s="27"/>
      <c r="I219" s="27"/>
      <c r="J219" s="27"/>
      <c r="K219" s="27"/>
      <c r="L219" s="3">
        <f t="shared" si="40"/>
        <v>0</v>
      </c>
      <c r="M219" s="3">
        <f t="shared" si="40"/>
        <v>0</v>
      </c>
      <c r="N219" s="3">
        <f t="shared" si="41"/>
        <v>0</v>
      </c>
      <c r="O219" s="3">
        <f t="shared" si="42"/>
        <v>0</v>
      </c>
    </row>
    <row r="220" spans="1:15" x14ac:dyDescent="0.2">
      <c r="A220" s="8" t="s">
        <v>78</v>
      </c>
      <c r="B220" s="8" t="s">
        <v>80</v>
      </c>
      <c r="C220" s="8" t="s">
        <v>79</v>
      </c>
      <c r="D220" s="9" t="s">
        <v>81</v>
      </c>
      <c r="E220" s="42" t="s">
        <v>172</v>
      </c>
      <c r="F220" s="43" t="s">
        <v>417</v>
      </c>
      <c r="G220" s="12">
        <v>2</v>
      </c>
      <c r="H220" s="27"/>
      <c r="I220" s="27"/>
      <c r="J220" s="27"/>
      <c r="K220" s="27"/>
      <c r="L220" s="3">
        <f t="shared" si="40"/>
        <v>0</v>
      </c>
      <c r="M220" s="3">
        <f t="shared" si="40"/>
        <v>0</v>
      </c>
      <c r="N220" s="3">
        <f t="shared" si="41"/>
        <v>0</v>
      </c>
      <c r="O220" s="3">
        <f t="shared" si="42"/>
        <v>0</v>
      </c>
    </row>
    <row r="221" spans="1:15" x14ac:dyDescent="0.2">
      <c r="A221" s="8" t="s">
        <v>78</v>
      </c>
      <c r="B221" s="8" t="s">
        <v>80</v>
      </c>
      <c r="C221" s="8" t="s">
        <v>79</v>
      </c>
      <c r="D221" s="9" t="s">
        <v>81</v>
      </c>
      <c r="E221" s="42" t="s">
        <v>173</v>
      </c>
      <c r="F221" s="21" t="s">
        <v>129</v>
      </c>
      <c r="G221" s="12">
        <v>1</v>
      </c>
      <c r="H221" s="27"/>
      <c r="I221" s="27"/>
      <c r="J221" s="27"/>
      <c r="K221" s="27"/>
      <c r="L221" s="3">
        <f t="shared" si="40"/>
        <v>0</v>
      </c>
      <c r="M221" s="3">
        <f t="shared" si="40"/>
        <v>0</v>
      </c>
      <c r="N221" s="3">
        <f t="shared" si="41"/>
        <v>0</v>
      </c>
      <c r="O221" s="3">
        <f t="shared" si="42"/>
        <v>0</v>
      </c>
    </row>
    <row r="222" spans="1:15" ht="48" x14ac:dyDescent="0.2">
      <c r="A222" s="8" t="s">
        <v>78</v>
      </c>
      <c r="B222" s="8" t="s">
        <v>80</v>
      </c>
      <c r="C222" s="8" t="s">
        <v>79</v>
      </c>
      <c r="D222" s="9" t="s">
        <v>81</v>
      </c>
      <c r="E222" s="42" t="s">
        <v>174</v>
      </c>
      <c r="F222" s="43" t="s">
        <v>418</v>
      </c>
      <c r="G222" s="12">
        <v>20</v>
      </c>
      <c r="H222" s="27"/>
      <c r="I222" s="27"/>
      <c r="J222" s="27"/>
      <c r="K222" s="27"/>
      <c r="L222" s="3">
        <f>MIN(40,H222*$G222)</f>
        <v>0</v>
      </c>
      <c r="M222" s="3">
        <f>MIN(40,I222*$G222)</f>
        <v>0</v>
      </c>
      <c r="N222" s="3">
        <f>MIN(40,J222*$G222)</f>
        <v>0</v>
      </c>
      <c r="O222" s="3">
        <f>MIN(40,K222*$G222)</f>
        <v>0</v>
      </c>
    </row>
    <row r="223" spans="1:15" ht="24" x14ac:dyDescent="0.2">
      <c r="A223" s="8" t="s">
        <v>78</v>
      </c>
      <c r="B223" s="8" t="s">
        <v>80</v>
      </c>
      <c r="C223" s="8" t="s">
        <v>79</v>
      </c>
      <c r="D223" s="9" t="s">
        <v>81</v>
      </c>
      <c r="E223" s="42" t="s">
        <v>175</v>
      </c>
      <c r="F223" s="43" t="s">
        <v>419</v>
      </c>
      <c r="G223" s="12">
        <v>8</v>
      </c>
      <c r="H223" s="27"/>
      <c r="I223" s="27"/>
      <c r="J223" s="27"/>
      <c r="K223" s="27"/>
      <c r="L223" s="3">
        <f t="shared" si="40"/>
        <v>0</v>
      </c>
      <c r="M223" s="3">
        <f t="shared" si="40"/>
        <v>0</v>
      </c>
      <c r="N223" s="3">
        <f t="shared" si="41"/>
        <v>0</v>
      </c>
      <c r="O223" s="3">
        <f t="shared" si="42"/>
        <v>0</v>
      </c>
    </row>
    <row r="224" spans="1:15" x14ac:dyDescent="0.2">
      <c r="A224" s="8" t="s">
        <v>78</v>
      </c>
      <c r="B224" s="8" t="s">
        <v>80</v>
      </c>
      <c r="C224" s="8" t="s">
        <v>79</v>
      </c>
      <c r="D224" s="9" t="s">
        <v>81</v>
      </c>
      <c r="E224" s="42" t="s">
        <v>176</v>
      </c>
      <c r="F224" s="43" t="s">
        <v>420</v>
      </c>
      <c r="G224" s="12">
        <v>1</v>
      </c>
      <c r="H224" s="27"/>
      <c r="I224" s="27"/>
      <c r="J224" s="27"/>
      <c r="K224" s="27"/>
      <c r="L224" s="3">
        <f t="shared" si="40"/>
        <v>0</v>
      </c>
      <c r="M224" s="3">
        <f t="shared" si="40"/>
        <v>0</v>
      </c>
      <c r="N224" s="3">
        <f t="shared" si="41"/>
        <v>0</v>
      </c>
      <c r="O224" s="3">
        <f t="shared" si="42"/>
        <v>0</v>
      </c>
    </row>
    <row r="225" spans="1:15" x14ac:dyDescent="0.2">
      <c r="A225" s="8" t="s">
        <v>78</v>
      </c>
      <c r="B225" s="8" t="s">
        <v>80</v>
      </c>
      <c r="C225" s="8" t="s">
        <v>79</v>
      </c>
      <c r="D225" s="9" t="s">
        <v>81</v>
      </c>
      <c r="E225" s="42" t="s">
        <v>177</v>
      </c>
      <c r="F225" s="43" t="s">
        <v>421</v>
      </c>
      <c r="G225" s="12">
        <v>1</v>
      </c>
      <c r="H225" s="27"/>
      <c r="I225" s="27"/>
      <c r="J225" s="27"/>
      <c r="K225" s="27"/>
      <c r="L225" s="3">
        <f t="shared" si="40"/>
        <v>0</v>
      </c>
      <c r="M225" s="3">
        <f t="shared" si="40"/>
        <v>0</v>
      </c>
      <c r="N225" s="3">
        <f t="shared" si="41"/>
        <v>0</v>
      </c>
      <c r="O225" s="3">
        <f t="shared" si="42"/>
        <v>0</v>
      </c>
    </row>
    <row r="226" spans="1:15" x14ac:dyDescent="0.2">
      <c r="A226" s="8" t="s">
        <v>78</v>
      </c>
      <c r="B226" s="8" t="s">
        <v>80</v>
      </c>
      <c r="C226" s="8" t="s">
        <v>79</v>
      </c>
      <c r="D226" s="9" t="s">
        <v>81</v>
      </c>
      <c r="E226" s="42" t="s">
        <v>178</v>
      </c>
      <c r="F226" s="43" t="s">
        <v>422</v>
      </c>
      <c r="G226" s="12">
        <v>1</v>
      </c>
      <c r="H226" s="27"/>
      <c r="I226" s="27"/>
      <c r="J226" s="27"/>
      <c r="K226" s="27"/>
      <c r="L226" s="3">
        <f t="shared" si="40"/>
        <v>0</v>
      </c>
      <c r="M226" s="3">
        <f t="shared" si="40"/>
        <v>0</v>
      </c>
      <c r="N226" s="3">
        <f t="shared" si="41"/>
        <v>0</v>
      </c>
      <c r="O226" s="3">
        <f t="shared" si="42"/>
        <v>0</v>
      </c>
    </row>
    <row r="227" spans="1:15" ht="48" x14ac:dyDescent="0.2">
      <c r="A227" s="8" t="s">
        <v>78</v>
      </c>
      <c r="B227" s="8" t="s">
        <v>80</v>
      </c>
      <c r="C227" s="8" t="s">
        <v>79</v>
      </c>
      <c r="D227" s="9" t="s">
        <v>81</v>
      </c>
      <c r="E227" s="42" t="s">
        <v>423</v>
      </c>
      <c r="F227" s="43" t="s">
        <v>424</v>
      </c>
      <c r="G227" s="12">
        <v>4</v>
      </c>
      <c r="H227" s="27"/>
      <c r="I227" s="27"/>
      <c r="J227" s="27"/>
      <c r="K227" s="27"/>
      <c r="L227" s="3">
        <f>MIN(20,H227*$G227)</f>
        <v>0</v>
      </c>
      <c r="M227" s="3">
        <f>MIN(20,I227*$G227)</f>
        <v>0</v>
      </c>
      <c r="N227" s="3">
        <f>MIN(20,J227*$G227)</f>
        <v>0</v>
      </c>
      <c r="O227" s="3">
        <f>MIN(20,K227*$G227)</f>
        <v>0</v>
      </c>
    </row>
    <row r="228" spans="1:15" s="56" customFormat="1" ht="15" x14ac:dyDescent="0.25">
      <c r="A228" s="23" t="s">
        <v>425</v>
      </c>
      <c r="B228" s="58"/>
      <c r="C228" s="58"/>
      <c r="D228" s="58"/>
      <c r="E228" s="58"/>
      <c r="F228" s="58"/>
      <c r="G228" s="58"/>
      <c r="H228" s="58"/>
      <c r="I228" s="58"/>
      <c r="J228" s="58"/>
      <c r="K228" s="58"/>
      <c r="L228" s="58"/>
      <c r="M228" s="58"/>
      <c r="N228" s="58"/>
      <c r="O228" s="59"/>
    </row>
    <row r="229" spans="1:15" x14ac:dyDescent="0.2">
      <c r="A229" s="8" t="s">
        <v>78</v>
      </c>
      <c r="B229" s="8" t="s">
        <v>80</v>
      </c>
      <c r="C229" s="8" t="s">
        <v>86</v>
      </c>
      <c r="D229" s="9" t="s">
        <v>82</v>
      </c>
      <c r="E229" s="9" t="s">
        <v>95</v>
      </c>
      <c r="F229" s="26" t="s">
        <v>426</v>
      </c>
      <c r="G229" s="12">
        <v>4</v>
      </c>
      <c r="H229" s="27"/>
      <c r="I229" s="27"/>
      <c r="J229" s="27"/>
      <c r="K229" s="27"/>
      <c r="L229" s="3">
        <f t="shared" si="40"/>
        <v>0</v>
      </c>
      <c r="M229" s="3">
        <f t="shared" si="40"/>
        <v>0</v>
      </c>
      <c r="N229" s="3">
        <f t="shared" si="41"/>
        <v>0</v>
      </c>
      <c r="O229" s="3">
        <f t="shared" si="42"/>
        <v>0</v>
      </c>
    </row>
    <row r="230" spans="1:15" x14ac:dyDescent="0.2">
      <c r="A230" s="8" t="s">
        <v>78</v>
      </c>
      <c r="B230" s="8" t="s">
        <v>80</v>
      </c>
      <c r="C230" s="8" t="s">
        <v>86</v>
      </c>
      <c r="D230" s="9" t="s">
        <v>82</v>
      </c>
      <c r="E230" s="9" t="s">
        <v>96</v>
      </c>
      <c r="F230" s="26" t="s">
        <v>427</v>
      </c>
      <c r="G230" s="12">
        <v>6</v>
      </c>
      <c r="H230" s="27"/>
      <c r="I230" s="27"/>
      <c r="J230" s="27"/>
      <c r="K230" s="27"/>
      <c r="L230" s="3">
        <f t="shared" si="40"/>
        <v>0</v>
      </c>
      <c r="M230" s="3">
        <f t="shared" si="40"/>
        <v>0</v>
      </c>
      <c r="N230" s="3">
        <f t="shared" si="41"/>
        <v>0</v>
      </c>
      <c r="O230" s="3">
        <f t="shared" si="42"/>
        <v>0</v>
      </c>
    </row>
    <row r="231" spans="1:15" x14ac:dyDescent="0.2">
      <c r="A231" s="8" t="s">
        <v>78</v>
      </c>
      <c r="B231" s="8" t="s">
        <v>80</v>
      </c>
      <c r="C231" s="8" t="s">
        <v>86</v>
      </c>
      <c r="D231" s="9" t="s">
        <v>82</v>
      </c>
      <c r="E231" s="9">
        <v>2</v>
      </c>
      <c r="F231" s="10" t="s">
        <v>240</v>
      </c>
      <c r="G231" s="12">
        <v>2</v>
      </c>
      <c r="H231" s="27"/>
      <c r="I231" s="27"/>
      <c r="J231" s="27"/>
      <c r="K231" s="27"/>
      <c r="L231" s="3">
        <f t="shared" si="40"/>
        <v>0</v>
      </c>
      <c r="M231" s="3">
        <f t="shared" si="40"/>
        <v>0</v>
      </c>
      <c r="N231" s="3">
        <f t="shared" si="41"/>
        <v>0</v>
      </c>
      <c r="O231" s="3">
        <f t="shared" si="42"/>
        <v>0</v>
      </c>
    </row>
    <row r="232" spans="1:15" x14ac:dyDescent="0.2">
      <c r="A232" s="8" t="s">
        <v>78</v>
      </c>
      <c r="B232" s="8" t="s">
        <v>80</v>
      </c>
      <c r="C232" s="8" t="s">
        <v>90</v>
      </c>
      <c r="D232" s="9" t="s">
        <v>82</v>
      </c>
      <c r="E232" s="9" t="s">
        <v>97</v>
      </c>
      <c r="F232" s="26" t="s">
        <v>428</v>
      </c>
      <c r="G232" s="12">
        <v>4</v>
      </c>
      <c r="H232" s="27"/>
      <c r="I232" s="27"/>
      <c r="J232" s="27"/>
      <c r="K232" s="27"/>
      <c r="L232" s="3">
        <f t="shared" si="40"/>
        <v>0</v>
      </c>
      <c r="M232" s="3">
        <f t="shared" si="40"/>
        <v>0</v>
      </c>
      <c r="N232" s="3">
        <f t="shared" si="41"/>
        <v>0</v>
      </c>
      <c r="O232" s="3">
        <f t="shared" si="42"/>
        <v>0</v>
      </c>
    </row>
    <row r="233" spans="1:15" x14ac:dyDescent="0.2">
      <c r="A233" s="8" t="s">
        <v>78</v>
      </c>
      <c r="B233" s="8" t="s">
        <v>80</v>
      </c>
      <c r="C233" s="8" t="s">
        <v>90</v>
      </c>
      <c r="D233" s="9" t="s">
        <v>82</v>
      </c>
      <c r="E233" s="9" t="s">
        <v>98</v>
      </c>
      <c r="F233" s="26" t="s">
        <v>429</v>
      </c>
      <c r="G233" s="12">
        <v>6</v>
      </c>
      <c r="H233" s="27"/>
      <c r="I233" s="27"/>
      <c r="J233" s="27"/>
      <c r="K233" s="27"/>
      <c r="L233" s="3">
        <f t="shared" si="40"/>
        <v>0</v>
      </c>
      <c r="M233" s="3">
        <f t="shared" si="40"/>
        <v>0</v>
      </c>
      <c r="N233" s="3">
        <f t="shared" si="41"/>
        <v>0</v>
      </c>
      <c r="O233" s="3">
        <f t="shared" si="42"/>
        <v>0</v>
      </c>
    </row>
    <row r="234" spans="1:15" x14ac:dyDescent="0.2">
      <c r="A234" s="8" t="s">
        <v>78</v>
      </c>
      <c r="B234" s="8" t="s">
        <v>80</v>
      </c>
      <c r="C234" s="8" t="s">
        <v>91</v>
      </c>
      <c r="D234" s="9" t="s">
        <v>82</v>
      </c>
      <c r="E234" s="9" t="s">
        <v>99</v>
      </c>
      <c r="F234" s="26" t="s">
        <v>430</v>
      </c>
      <c r="G234" s="12">
        <v>6</v>
      </c>
      <c r="H234" s="27"/>
      <c r="I234" s="27"/>
      <c r="J234" s="27"/>
      <c r="K234" s="27"/>
      <c r="L234" s="3">
        <f t="shared" si="40"/>
        <v>0</v>
      </c>
      <c r="M234" s="3">
        <f t="shared" si="40"/>
        <v>0</v>
      </c>
      <c r="N234" s="3">
        <f t="shared" si="41"/>
        <v>0</v>
      </c>
      <c r="O234" s="3">
        <f t="shared" si="42"/>
        <v>0</v>
      </c>
    </row>
    <row r="235" spans="1:15" x14ac:dyDescent="0.2">
      <c r="A235" s="8" t="s">
        <v>78</v>
      </c>
      <c r="B235" s="8" t="s">
        <v>80</v>
      </c>
      <c r="C235" s="8" t="s">
        <v>91</v>
      </c>
      <c r="D235" s="9" t="s">
        <v>82</v>
      </c>
      <c r="E235" s="9" t="s">
        <v>100</v>
      </c>
      <c r="F235" s="26" t="s">
        <v>431</v>
      </c>
      <c r="G235" s="12">
        <v>8</v>
      </c>
      <c r="H235" s="27"/>
      <c r="I235" s="27"/>
      <c r="J235" s="27"/>
      <c r="K235" s="27"/>
      <c r="L235" s="3">
        <f t="shared" si="40"/>
        <v>0</v>
      </c>
      <c r="M235" s="3">
        <f t="shared" si="40"/>
        <v>0</v>
      </c>
      <c r="N235" s="3">
        <f t="shared" si="41"/>
        <v>0</v>
      </c>
      <c r="O235" s="3">
        <f t="shared" si="42"/>
        <v>0</v>
      </c>
    </row>
    <row r="236" spans="1:15" x14ac:dyDescent="0.2">
      <c r="A236" s="8" t="s">
        <v>78</v>
      </c>
      <c r="B236" s="8" t="s">
        <v>80</v>
      </c>
      <c r="C236" s="8" t="s">
        <v>87</v>
      </c>
      <c r="D236" s="9" t="s">
        <v>82</v>
      </c>
      <c r="E236" s="9" t="s">
        <v>101</v>
      </c>
      <c r="F236" s="26" t="s">
        <v>432</v>
      </c>
      <c r="G236" s="12">
        <v>3</v>
      </c>
      <c r="H236" s="27"/>
      <c r="I236" s="27"/>
      <c r="J236" s="27"/>
      <c r="K236" s="27"/>
      <c r="L236" s="3">
        <f t="shared" si="40"/>
        <v>0</v>
      </c>
      <c r="M236" s="3">
        <f t="shared" si="40"/>
        <v>0</v>
      </c>
      <c r="N236" s="3">
        <f t="shared" si="41"/>
        <v>0</v>
      </c>
      <c r="O236" s="3">
        <f t="shared" si="42"/>
        <v>0</v>
      </c>
    </row>
    <row r="237" spans="1:15" x14ac:dyDescent="0.2">
      <c r="A237" s="8" t="s">
        <v>78</v>
      </c>
      <c r="B237" s="8" t="s">
        <v>80</v>
      </c>
      <c r="C237" s="8" t="s">
        <v>87</v>
      </c>
      <c r="D237" s="9" t="s">
        <v>82</v>
      </c>
      <c r="E237" s="9" t="s">
        <v>102</v>
      </c>
      <c r="F237" s="26" t="s">
        <v>433</v>
      </c>
      <c r="G237" s="12">
        <v>4</v>
      </c>
      <c r="H237" s="27"/>
      <c r="I237" s="27"/>
      <c r="J237" s="27"/>
      <c r="K237" s="27"/>
      <c r="L237" s="3">
        <f t="shared" si="40"/>
        <v>0</v>
      </c>
      <c r="M237" s="3">
        <f t="shared" si="40"/>
        <v>0</v>
      </c>
      <c r="N237" s="3">
        <f t="shared" si="41"/>
        <v>0</v>
      </c>
      <c r="O237" s="3">
        <f t="shared" si="42"/>
        <v>0</v>
      </c>
    </row>
    <row r="238" spans="1:15" x14ac:dyDescent="0.2">
      <c r="A238" s="8" t="s">
        <v>78</v>
      </c>
      <c r="B238" s="8" t="s">
        <v>80</v>
      </c>
      <c r="C238" s="8" t="s">
        <v>88</v>
      </c>
      <c r="D238" s="9" t="s">
        <v>82</v>
      </c>
      <c r="E238" s="9" t="s">
        <v>103</v>
      </c>
      <c r="F238" s="26" t="s">
        <v>434</v>
      </c>
      <c r="G238" s="12">
        <v>5</v>
      </c>
      <c r="H238" s="27"/>
      <c r="I238" s="27"/>
      <c r="J238" s="27"/>
      <c r="K238" s="27"/>
      <c r="L238" s="3">
        <f t="shared" si="40"/>
        <v>0</v>
      </c>
      <c r="M238" s="3">
        <f t="shared" si="40"/>
        <v>0</v>
      </c>
      <c r="N238" s="3">
        <f t="shared" si="41"/>
        <v>0</v>
      </c>
      <c r="O238" s="3">
        <f t="shared" si="42"/>
        <v>0</v>
      </c>
    </row>
    <row r="239" spans="1:15" x14ac:dyDescent="0.2">
      <c r="A239" s="8" t="s">
        <v>78</v>
      </c>
      <c r="B239" s="8" t="s">
        <v>80</v>
      </c>
      <c r="C239" s="8" t="s">
        <v>88</v>
      </c>
      <c r="D239" s="9" t="s">
        <v>82</v>
      </c>
      <c r="E239" s="9" t="s">
        <v>104</v>
      </c>
      <c r="F239" s="50" t="s">
        <v>435</v>
      </c>
      <c r="G239" s="12">
        <v>6</v>
      </c>
      <c r="H239" s="27"/>
      <c r="I239" s="27"/>
      <c r="J239" s="27"/>
      <c r="K239" s="27"/>
      <c r="L239" s="3">
        <f t="shared" si="40"/>
        <v>0</v>
      </c>
      <c r="M239" s="3">
        <f t="shared" si="40"/>
        <v>0</v>
      </c>
      <c r="N239" s="3">
        <f t="shared" si="41"/>
        <v>0</v>
      </c>
      <c r="O239" s="3">
        <f t="shared" si="42"/>
        <v>0</v>
      </c>
    </row>
    <row r="240" spans="1:15" ht="36" x14ac:dyDescent="0.2">
      <c r="A240" s="8" t="s">
        <v>78</v>
      </c>
      <c r="B240" s="8" t="s">
        <v>80</v>
      </c>
      <c r="C240" s="8" t="s">
        <v>89</v>
      </c>
      <c r="D240" s="9" t="s">
        <v>82</v>
      </c>
      <c r="E240" s="9" t="s">
        <v>140</v>
      </c>
      <c r="F240" s="10" t="s">
        <v>436</v>
      </c>
      <c r="G240" s="12">
        <v>6</v>
      </c>
      <c r="H240" s="27"/>
      <c r="I240" s="27"/>
      <c r="J240" s="27"/>
      <c r="K240" s="27"/>
      <c r="L240" s="4">
        <f t="shared" ref="L240:O241" si="43">MIN(10,H240*$G240)</f>
        <v>0</v>
      </c>
      <c r="M240" s="4">
        <f t="shared" si="43"/>
        <v>0</v>
      </c>
      <c r="N240" s="4">
        <f t="shared" si="43"/>
        <v>0</v>
      </c>
      <c r="O240" s="4">
        <f t="shared" si="43"/>
        <v>0</v>
      </c>
    </row>
    <row r="241" spans="1:15" ht="36" x14ac:dyDescent="0.2">
      <c r="A241" s="8" t="s">
        <v>78</v>
      </c>
      <c r="B241" s="8" t="s">
        <v>80</v>
      </c>
      <c r="C241" s="8" t="s">
        <v>89</v>
      </c>
      <c r="D241" s="9" t="s">
        <v>82</v>
      </c>
      <c r="E241" s="9" t="s">
        <v>141</v>
      </c>
      <c r="F241" s="10" t="s">
        <v>437</v>
      </c>
      <c r="G241" s="12">
        <v>8</v>
      </c>
      <c r="H241" s="27"/>
      <c r="I241" s="27"/>
      <c r="J241" s="27"/>
      <c r="K241" s="27"/>
      <c r="L241" s="4">
        <f t="shared" si="43"/>
        <v>0</v>
      </c>
      <c r="M241" s="4">
        <f t="shared" si="43"/>
        <v>0</v>
      </c>
      <c r="N241" s="4">
        <f t="shared" si="43"/>
        <v>0</v>
      </c>
      <c r="O241" s="4">
        <f t="shared" si="43"/>
        <v>0</v>
      </c>
    </row>
    <row r="242" spans="1:15" ht="24" x14ac:dyDescent="0.2">
      <c r="A242" s="8" t="s">
        <v>78</v>
      </c>
      <c r="B242" s="8" t="s">
        <v>80</v>
      </c>
      <c r="C242" s="8" t="s">
        <v>107</v>
      </c>
      <c r="D242" s="9" t="s">
        <v>82</v>
      </c>
      <c r="E242" s="9">
        <v>8</v>
      </c>
      <c r="F242" s="43" t="s">
        <v>438</v>
      </c>
      <c r="G242" s="12">
        <v>3</v>
      </c>
      <c r="H242" s="27"/>
      <c r="I242" s="27"/>
      <c r="J242" s="27"/>
      <c r="K242" s="27"/>
      <c r="L242" s="3">
        <f>MIN(12,$G242*H242)</f>
        <v>0</v>
      </c>
      <c r="M242" s="3">
        <f>MIN(12,$G242*I242)</f>
        <v>0</v>
      </c>
      <c r="N242" s="3">
        <f>MIN(12,$G242*J242)</f>
        <v>0</v>
      </c>
      <c r="O242" s="3">
        <f>MIN(12,$G242*K242)</f>
        <v>0</v>
      </c>
    </row>
    <row r="243" spans="1:15" x14ac:dyDescent="0.2">
      <c r="A243" s="8" t="s">
        <v>78</v>
      </c>
      <c r="B243" s="8" t="s">
        <v>80</v>
      </c>
      <c r="C243" s="8" t="s">
        <v>107</v>
      </c>
      <c r="D243" s="9" t="s">
        <v>82</v>
      </c>
      <c r="E243" s="9" t="s">
        <v>123</v>
      </c>
      <c r="F243" s="26" t="s">
        <v>439</v>
      </c>
      <c r="G243" s="12">
        <v>8</v>
      </c>
      <c r="H243" s="27"/>
      <c r="I243" s="27"/>
      <c r="J243" s="27"/>
      <c r="K243" s="27"/>
      <c r="L243" s="3">
        <f t="shared" ref="L243:M251" si="44">$G243*H243</f>
        <v>0</v>
      </c>
      <c r="M243" s="3">
        <f t="shared" si="44"/>
        <v>0</v>
      </c>
      <c r="N243" s="3">
        <f t="shared" ref="N243:N251" si="45">$G243*J243</f>
        <v>0</v>
      </c>
      <c r="O243" s="3">
        <f t="shared" ref="O243:O251" si="46">$G243*K243</f>
        <v>0</v>
      </c>
    </row>
    <row r="244" spans="1:15" x14ac:dyDescent="0.2">
      <c r="A244" s="8" t="s">
        <v>78</v>
      </c>
      <c r="B244" s="8" t="s">
        <v>80</v>
      </c>
      <c r="C244" s="8" t="s">
        <v>27</v>
      </c>
      <c r="D244" s="9" t="s">
        <v>82</v>
      </c>
      <c r="E244" s="9" t="s">
        <v>124</v>
      </c>
      <c r="F244" s="26" t="s">
        <v>440</v>
      </c>
      <c r="G244" s="12">
        <v>6</v>
      </c>
      <c r="H244" s="48"/>
      <c r="I244" s="48"/>
      <c r="J244" s="48"/>
      <c r="K244" s="48"/>
      <c r="L244" s="3">
        <f t="shared" si="44"/>
        <v>0</v>
      </c>
      <c r="M244" s="3">
        <f t="shared" si="44"/>
        <v>0</v>
      </c>
      <c r="N244" s="3">
        <f t="shared" si="45"/>
        <v>0</v>
      </c>
      <c r="O244" s="3">
        <f t="shared" si="46"/>
        <v>0</v>
      </c>
    </row>
    <row r="245" spans="1:15" ht="24" x14ac:dyDescent="0.2">
      <c r="A245" s="8" t="s">
        <v>78</v>
      </c>
      <c r="B245" s="8" t="s">
        <v>80</v>
      </c>
      <c r="C245" s="8" t="s">
        <v>27</v>
      </c>
      <c r="D245" s="9" t="s">
        <v>82</v>
      </c>
      <c r="E245" s="9">
        <v>10</v>
      </c>
      <c r="F245" s="33" t="s">
        <v>92</v>
      </c>
      <c r="G245" s="12">
        <v>2</v>
      </c>
      <c r="H245" s="48"/>
      <c r="I245" s="48"/>
      <c r="J245" s="48"/>
      <c r="K245" s="48"/>
      <c r="L245" s="3">
        <f t="shared" si="44"/>
        <v>0</v>
      </c>
      <c r="M245" s="3">
        <f t="shared" si="44"/>
        <v>0</v>
      </c>
      <c r="N245" s="3">
        <f t="shared" si="45"/>
        <v>0</v>
      </c>
      <c r="O245" s="3">
        <f t="shared" si="46"/>
        <v>0</v>
      </c>
    </row>
    <row r="246" spans="1:15" x14ac:dyDescent="0.2">
      <c r="A246" s="8" t="s">
        <v>78</v>
      </c>
      <c r="B246" s="8" t="s">
        <v>80</v>
      </c>
      <c r="C246" s="8" t="s">
        <v>27</v>
      </c>
      <c r="D246" s="9" t="s">
        <v>82</v>
      </c>
      <c r="E246" s="9">
        <v>11</v>
      </c>
      <c r="F246" s="33" t="s">
        <v>130</v>
      </c>
      <c r="G246" s="12">
        <v>10</v>
      </c>
      <c r="H246" s="48"/>
      <c r="I246" s="48"/>
      <c r="J246" s="48"/>
      <c r="K246" s="48"/>
      <c r="L246" s="3">
        <f>$G246*H246</f>
        <v>0</v>
      </c>
      <c r="M246" s="3">
        <f>$G246*I246</f>
        <v>0</v>
      </c>
      <c r="N246" s="3">
        <f>$G246*J246</f>
        <v>0</v>
      </c>
      <c r="O246" s="3">
        <f>$G246*K246</f>
        <v>0</v>
      </c>
    </row>
    <row r="247" spans="1:15" ht="36" x14ac:dyDescent="0.2">
      <c r="A247" s="8" t="s">
        <v>78</v>
      </c>
      <c r="B247" s="8" t="s">
        <v>84</v>
      </c>
      <c r="C247" s="8" t="s">
        <v>85</v>
      </c>
      <c r="D247" s="9" t="s">
        <v>83</v>
      </c>
      <c r="E247" s="9">
        <v>1</v>
      </c>
      <c r="F247" s="10" t="s">
        <v>441</v>
      </c>
      <c r="G247" s="12">
        <v>12</v>
      </c>
      <c r="H247" s="27"/>
      <c r="I247" s="27"/>
      <c r="J247" s="27"/>
      <c r="K247" s="27"/>
      <c r="L247" s="3">
        <f t="shared" si="44"/>
        <v>0</v>
      </c>
      <c r="M247" s="3">
        <f t="shared" si="44"/>
        <v>0</v>
      </c>
      <c r="N247" s="3">
        <f t="shared" si="45"/>
        <v>0</v>
      </c>
      <c r="O247" s="3">
        <f t="shared" si="46"/>
        <v>0</v>
      </c>
    </row>
    <row r="248" spans="1:15" x14ac:dyDescent="0.2">
      <c r="A248" s="8" t="s">
        <v>78</v>
      </c>
      <c r="B248" s="8" t="s">
        <v>84</v>
      </c>
      <c r="C248" s="8" t="s">
        <v>85</v>
      </c>
      <c r="D248" s="9" t="s">
        <v>83</v>
      </c>
      <c r="E248" s="9">
        <v>2</v>
      </c>
      <c r="F248" s="10" t="s">
        <v>241</v>
      </c>
      <c r="G248" s="12">
        <v>12</v>
      </c>
      <c r="H248" s="48"/>
      <c r="I248" s="48"/>
      <c r="J248" s="48"/>
      <c r="K248" s="27"/>
      <c r="L248" s="3">
        <f t="shared" si="44"/>
        <v>0</v>
      </c>
      <c r="M248" s="3">
        <f t="shared" si="44"/>
        <v>0</v>
      </c>
      <c r="N248" s="3">
        <f t="shared" si="45"/>
        <v>0</v>
      </c>
      <c r="O248" s="3">
        <f t="shared" si="46"/>
        <v>0</v>
      </c>
    </row>
    <row r="249" spans="1:15" ht="48" x14ac:dyDescent="0.2">
      <c r="A249" s="8" t="s">
        <v>78</v>
      </c>
      <c r="B249" s="8" t="s">
        <v>84</v>
      </c>
      <c r="C249" s="8" t="s">
        <v>85</v>
      </c>
      <c r="D249" s="9" t="s">
        <v>83</v>
      </c>
      <c r="E249" s="9">
        <v>3</v>
      </c>
      <c r="F249" s="10" t="s">
        <v>442</v>
      </c>
      <c r="G249" s="12">
        <v>12</v>
      </c>
      <c r="H249" s="27"/>
      <c r="I249" s="27"/>
      <c r="J249" s="27"/>
      <c r="K249" s="48"/>
      <c r="L249" s="3">
        <f t="shared" si="44"/>
        <v>0</v>
      </c>
      <c r="M249" s="3">
        <f t="shared" si="44"/>
        <v>0</v>
      </c>
      <c r="N249" s="3">
        <f t="shared" si="45"/>
        <v>0</v>
      </c>
      <c r="O249" s="3">
        <f t="shared" si="46"/>
        <v>0</v>
      </c>
    </row>
    <row r="250" spans="1:15" ht="24" x14ac:dyDescent="0.2">
      <c r="A250" s="8" t="s">
        <v>78</v>
      </c>
      <c r="B250" s="8" t="s">
        <v>84</v>
      </c>
      <c r="C250" s="8" t="s">
        <v>85</v>
      </c>
      <c r="D250" s="9" t="s">
        <v>83</v>
      </c>
      <c r="E250" s="9">
        <v>4</v>
      </c>
      <c r="F250" s="10" t="s">
        <v>7</v>
      </c>
      <c r="G250" s="12">
        <v>3</v>
      </c>
      <c r="H250" s="27"/>
      <c r="I250" s="27"/>
      <c r="J250" s="27"/>
      <c r="K250" s="27"/>
      <c r="L250" s="3">
        <f t="shared" si="44"/>
        <v>0</v>
      </c>
      <c r="M250" s="3">
        <f t="shared" si="44"/>
        <v>0</v>
      </c>
      <c r="N250" s="3">
        <f t="shared" si="45"/>
        <v>0</v>
      </c>
      <c r="O250" s="3">
        <f t="shared" si="46"/>
        <v>0</v>
      </c>
    </row>
    <row r="251" spans="1:15" ht="24" x14ac:dyDescent="0.2">
      <c r="A251" s="8" t="s">
        <v>78</v>
      </c>
      <c r="B251" s="8" t="s">
        <v>84</v>
      </c>
      <c r="C251" s="8" t="s">
        <v>85</v>
      </c>
      <c r="D251" s="9" t="s">
        <v>83</v>
      </c>
      <c r="E251" s="9">
        <v>5</v>
      </c>
      <c r="F251" s="10" t="s">
        <v>8</v>
      </c>
      <c r="G251" s="12">
        <v>1</v>
      </c>
      <c r="H251" s="27"/>
      <c r="I251" s="27"/>
      <c r="J251" s="27"/>
      <c r="K251" s="27"/>
      <c r="L251" s="3">
        <f t="shared" si="44"/>
        <v>0</v>
      </c>
      <c r="M251" s="3">
        <f t="shared" si="44"/>
        <v>0</v>
      </c>
      <c r="N251" s="3">
        <f t="shared" si="45"/>
        <v>0</v>
      </c>
      <c r="O251" s="3">
        <f t="shared" si="46"/>
        <v>0</v>
      </c>
    </row>
    <row r="252" spans="1:15" ht="24" x14ac:dyDescent="0.2">
      <c r="A252" s="8" t="s">
        <v>78</v>
      </c>
      <c r="B252" s="8" t="s">
        <v>84</v>
      </c>
      <c r="C252" s="8" t="s">
        <v>85</v>
      </c>
      <c r="D252" s="9" t="s">
        <v>83</v>
      </c>
      <c r="E252" s="9">
        <v>6</v>
      </c>
      <c r="F252" s="10" t="s">
        <v>443</v>
      </c>
      <c r="G252" s="12">
        <v>2</v>
      </c>
      <c r="H252" s="8"/>
      <c r="I252" s="8"/>
      <c r="J252" s="8"/>
      <c r="K252" s="27"/>
      <c r="L252" s="4">
        <f>MIN(10,H252*$G252)</f>
        <v>0</v>
      </c>
      <c r="M252" s="4">
        <f>MIN(10,I252*$G252)</f>
        <v>0</v>
      </c>
      <c r="N252" s="4">
        <f>MIN(10,J252*$G252)</f>
        <v>0</v>
      </c>
      <c r="O252" s="4">
        <f>MIN(10,K252*$G252)</f>
        <v>0</v>
      </c>
    </row>
    <row r="253" spans="1:15" x14ac:dyDescent="0.2">
      <c r="A253" s="8" t="s">
        <v>78</v>
      </c>
      <c r="B253" s="8" t="s">
        <v>84</v>
      </c>
      <c r="C253" s="8" t="s">
        <v>85</v>
      </c>
      <c r="D253" s="60" t="s">
        <v>83</v>
      </c>
      <c r="E253" s="8">
        <v>7</v>
      </c>
      <c r="F253" s="61" t="s">
        <v>125</v>
      </c>
      <c r="G253" s="8">
        <v>1</v>
      </c>
      <c r="H253" s="8"/>
      <c r="I253" s="8"/>
      <c r="J253" s="8"/>
      <c r="K253" s="8"/>
      <c r="L253" s="4">
        <f>H253*$G253</f>
        <v>0</v>
      </c>
      <c r="M253" s="4">
        <f>I253*$G253</f>
        <v>0</v>
      </c>
      <c r="N253" s="4">
        <f>J253*$G253</f>
        <v>0</v>
      </c>
      <c r="O253" s="4">
        <f>K253*$G253</f>
        <v>0</v>
      </c>
    </row>
  </sheetData>
  <autoFilter ref="A1:O253"/>
  <mergeCells count="13">
    <mergeCell ref="A9:O9"/>
    <mergeCell ref="A2:O2"/>
    <mergeCell ref="A228:O228"/>
    <mergeCell ref="A98:O98"/>
    <mergeCell ref="A65:O65"/>
    <mergeCell ref="A40:O40"/>
    <mergeCell ref="A130:O130"/>
    <mergeCell ref="A146:O146"/>
    <mergeCell ref="A159:O159"/>
    <mergeCell ref="A185:O185"/>
    <mergeCell ref="A192:O192"/>
    <mergeCell ref="A107:O107"/>
    <mergeCell ref="A111:O111"/>
  </mergeCells>
  <phoneticPr fontId="4" type="noConversion"/>
  <pageMargins left="0.511811024" right="0.511811024" top="0.78740157499999996" bottom="0.78740157499999996" header="0.31496062000000002" footer="0.31496062000000002"/>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ANEXO 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Hildeu</dc:creator>
  <cp:lastModifiedBy>Fernando</cp:lastModifiedBy>
  <cp:lastPrinted>2018-04-10T18:45:33Z</cp:lastPrinted>
  <dcterms:created xsi:type="dcterms:W3CDTF">2010-04-02T00:24:29Z</dcterms:created>
  <dcterms:modified xsi:type="dcterms:W3CDTF">2018-04-23T19:39:29Z</dcterms:modified>
</cp:coreProperties>
</file>